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35" yWindow="240" windowWidth="11265" windowHeight="15075" activeTab="1"/>
  </bookViews>
  <sheets>
    <sheet name="Развитие отраслей АПК" sheetId="1" r:id="rId1"/>
    <sheet name="Повышение эффективности" sheetId="7" r:id="rId2"/>
  </sheets>
  <definedNames>
    <definedName name="_xlnm.Print_Titles" localSheetId="1">'Повышение эффективности'!$4:$6</definedName>
    <definedName name="_xlnm.Print_Titles" localSheetId="0">'Развитие отраслей АПК'!$3:$5</definedName>
    <definedName name="_xlnm.Print_Area" localSheetId="1">'Повышение эффективности'!$A$1:$J$13</definedName>
    <definedName name="_xlnm.Print_Area" localSheetId="0">'Развитие отраслей АПК'!$A$1:$K$50</definedName>
  </definedNames>
  <calcPr calcId="145621"/>
</workbook>
</file>

<file path=xl/calcChain.xml><?xml version="1.0" encoding="utf-8"?>
<calcChain xmlns="http://schemas.openxmlformats.org/spreadsheetml/2006/main">
  <c r="J37" i="1" l="1"/>
  <c r="J13" i="7" l="1"/>
  <c r="J44" i="1"/>
  <c r="J36" i="1"/>
  <c r="E13" i="7" l="1"/>
  <c r="D8" i="7"/>
  <c r="C8" i="7"/>
  <c r="E44" i="1"/>
  <c r="A45" i="1"/>
  <c r="A44" i="1"/>
  <c r="D41" i="1"/>
  <c r="C41" i="1"/>
  <c r="J19" i="1"/>
  <c r="E38" i="1" l="1"/>
  <c r="J50" i="1" l="1"/>
  <c r="C46" i="1"/>
  <c r="D46" i="1"/>
  <c r="D23" i="1"/>
  <c r="C23" i="1"/>
  <c r="E50" i="1"/>
  <c r="J38" i="1"/>
  <c r="A8" i="1"/>
  <c r="A9" i="1" s="1"/>
  <c r="A18" i="1" s="1"/>
  <c r="A22" i="1" s="1"/>
  <c r="A23" i="1" l="1"/>
  <c r="A24" i="1" s="1"/>
  <c r="A34" i="1" s="1"/>
  <c r="A38" i="1" s="1"/>
  <c r="A39" i="1" s="1"/>
  <c r="A41" i="1" s="1"/>
  <c r="A42" i="1" s="1"/>
  <c r="A46" i="1" s="1"/>
  <c r="A48" i="1" s="1"/>
  <c r="A49" i="1" s="1"/>
  <c r="A50" i="1" s="1"/>
  <c r="J49" i="1"/>
  <c r="J48" i="1"/>
  <c r="J47" i="1"/>
  <c r="J34" i="1"/>
  <c r="J22" i="1"/>
  <c r="J23" i="1"/>
  <c r="J24" i="1"/>
  <c r="J25" i="1"/>
  <c r="J21" i="1"/>
  <c r="J46" i="1" l="1"/>
  <c r="J41" i="1"/>
  <c r="J42" i="1"/>
  <c r="J43" i="1"/>
  <c r="J45" i="1"/>
  <c r="J39" i="1"/>
  <c r="J40" i="1"/>
  <c r="J33" i="1"/>
  <c r="J32" i="1"/>
  <c r="J31" i="1"/>
  <c r="J30" i="1"/>
  <c r="J29" i="1"/>
  <c r="J28" i="1"/>
  <c r="J26" i="1"/>
  <c r="J27" i="1"/>
  <c r="J35" i="1"/>
  <c r="E34" i="1"/>
  <c r="E24" i="1"/>
  <c r="C22" i="1"/>
  <c r="C39" i="1"/>
  <c r="D39" i="1"/>
  <c r="E42" i="1"/>
  <c r="C45" i="1"/>
  <c r="D45" i="1"/>
  <c r="E48" i="1"/>
  <c r="E23" i="1" l="1"/>
  <c r="E22" i="1" s="1"/>
  <c r="D22" i="1"/>
  <c r="E39" i="1"/>
  <c r="E45" i="1"/>
  <c r="E41" i="1"/>
  <c r="E46" i="1"/>
  <c r="D8" i="1" l="1"/>
  <c r="C8" i="1"/>
  <c r="J18" i="1"/>
  <c r="J20" i="1"/>
  <c r="J17" i="1"/>
  <c r="J14" i="1"/>
  <c r="J15" i="1"/>
  <c r="J16" i="1"/>
  <c r="J11" i="1"/>
  <c r="J12" i="1"/>
  <c r="J13" i="1"/>
  <c r="E49" i="1" l="1"/>
  <c r="E10" i="7" l="1"/>
  <c r="J10" i="7"/>
  <c r="J8" i="7" l="1"/>
  <c r="J9" i="7"/>
  <c r="J12" i="7" l="1"/>
  <c r="E9" i="7" l="1"/>
  <c r="E11" i="7"/>
  <c r="J11" i="7" l="1"/>
  <c r="C7" i="7"/>
  <c r="J7" i="7"/>
  <c r="E8" i="7" l="1"/>
  <c r="D7" i="7"/>
  <c r="E7" i="7" s="1"/>
  <c r="E18" i="1"/>
  <c r="E9" i="1"/>
  <c r="J8" i="1"/>
  <c r="J9" i="1"/>
  <c r="J10" i="1"/>
  <c r="J7" i="1"/>
  <c r="C7" i="1" l="1"/>
  <c r="E8" i="1" l="1"/>
  <c r="D7" i="1"/>
  <c r="E7" i="1" l="1"/>
</calcChain>
</file>

<file path=xl/sharedStrings.xml><?xml version="1.0" encoding="utf-8"?>
<sst xmlns="http://schemas.openxmlformats.org/spreadsheetml/2006/main" count="166" uniqueCount="111">
  <si>
    <t>№ п/п</t>
  </si>
  <si>
    <t xml:space="preserve">Цели, задачи, мероприятия ведомственной целевой программы </t>
  </si>
  <si>
    <t xml:space="preserve">Объем бюджетных расходов, тыс. руб. </t>
  </si>
  <si>
    <t>Показатели результатов деятельности</t>
  </si>
  <si>
    <t>%</t>
  </si>
  <si>
    <t>тыс. га</t>
  </si>
  <si>
    <t>млрд рублей</t>
  </si>
  <si>
    <t>в % к предыдущему году</t>
  </si>
  <si>
    <t>тыс. тонн</t>
  </si>
  <si>
    <t>тыс. голов</t>
  </si>
  <si>
    <t>голов</t>
  </si>
  <si>
    <t>план</t>
  </si>
  <si>
    <t>факт</t>
  </si>
  <si>
    <t>отклонение                +, -</t>
  </si>
  <si>
    <t>показатель</t>
  </si>
  <si>
    <t>ед. изм.</t>
  </si>
  <si>
    <t xml:space="preserve">отклонение, +, - </t>
  </si>
  <si>
    <t>Доля площади, засеваемой гибридами F1, в общей площади посевов</t>
  </si>
  <si>
    <t>ОТЧЕТ О РЕАЛИЗАЦИИ ВЕДОМСТВЕННОЙ ЦЕЛЕВОЙ ПРОГРАММЫ</t>
  </si>
  <si>
    <t>млрд. рублей</t>
  </si>
  <si>
    <t>Рентабельность сельскохозяйственных организаций (с учетом субсидий)</t>
  </si>
  <si>
    <t>Среднемесячная заработная плата работников сельского хозяйства (без субъектов малого предпринимательства)</t>
  </si>
  <si>
    <t>тыс. руб.</t>
  </si>
  <si>
    <t>млн. руб.</t>
  </si>
  <si>
    <t>Объем ссудной задолженности по субсидируемым инвестиционным кредитам (займам), выданным на развитие агропромышленного комплекса</t>
  </si>
  <si>
    <t xml:space="preserve">"Повышение эффективности государственного управления в сфере сельского хозяйства и рыбной промышленности Астраханской области"
</t>
  </si>
  <si>
    <t>Мероприятие 1. Обеспечение деятельности министерства сельского хозяйства и рыбной промышленности Астраханской области</t>
  </si>
  <si>
    <t>Процент обеспеченности техническими ресурсами рабочих мест специалистов  министерства</t>
  </si>
  <si>
    <t>Производство молока в сельскохозяйственных организациях, крестьянских (фермерских) хозяйствах, включая индивидуальных предпринимателей</t>
  </si>
  <si>
    <t>Производство молока в хозяйствах всех категорий</t>
  </si>
  <si>
    <t>Объем валовой продукции растениеводства</t>
  </si>
  <si>
    <t>Валовой сбор  овощей открытого грунта в сельскохозяйственных организациях, крестьянских (фермерских) хозяйствах, включая индивидуальных предпринимателей</t>
  </si>
  <si>
    <t>Валовой сбор плодов и ягод в сельскохозяйственных организациях, крестьянских (фермерских) хозяйствах, включая индивидуальных предпринимателей</t>
  </si>
  <si>
    <t>Объем произведенной шерсти, полученной от тонкорунных и полутонкорунных пород овец, в сельскохозяйственных организациях, крестьянских (фермерских) хозяйствах, включая индивидуальных предпринимателей, реализующих такую продукцию отечественным перерабатывающим предприятиям</t>
  </si>
  <si>
    <t>Темп роста инвестиций в основной капитал в сельском хозяйстве</t>
  </si>
  <si>
    <t>Индекс производства продукции растениеводства в хозяйствах всех категорий (в сопоставимых ценах)</t>
  </si>
  <si>
    <t>Валовой сбор картофеля в сельскохозяйственных организациях, крестьянских (фермерских) хозяйствах, включая индивидуальных предпринимателей</t>
  </si>
  <si>
    <t>Доля площади, засеваемой элитными семенами, в общей площади посевов, занятых семенами сортов растений</t>
  </si>
  <si>
    <t>Объем валовой продукции по отрасли животноводство</t>
  </si>
  <si>
    <t>Доля застрахованной посевной (посадочной) площади в общей посевной (посадочной) площади (в условных единицах площади)</t>
  </si>
  <si>
    <t>Производство яиц в сельскохозяйственных организациях, крестьянских (фермерских) хозяйствах, включая индивидуальных предпринимателей</t>
  </si>
  <si>
    <t>Доля застрахованного поголовья сельскохозяйственных животных в общем поголовье сельскохозяйственных животных</t>
  </si>
  <si>
    <t>Мероприятие 1. Содействие в обеспечении финансовой устойчивости предприятий при кредитовании оборотных средств</t>
  </si>
  <si>
    <t>единиц</t>
  </si>
  <si>
    <t>Мероприятие 3. Обеспечение деятельности подведомственных казенных учреждений</t>
  </si>
  <si>
    <t>"Развитие отраслей агропромышленного комплекса Астраханской области"</t>
  </si>
  <si>
    <t>Обоснование снижения результативности показателей (в случае недостижения показателей результатов деятельности)</t>
  </si>
  <si>
    <t>Цель 1. Развитие отрасли растениеводства в Астраханской области</t>
  </si>
  <si>
    <t>Задача 1. Увеличение объемов производства продукции растениеводства за счет повышения урожайности основных видов сельскохозяйственных культур</t>
  </si>
  <si>
    <t>Валовой сбор зерновых и зернобобовых культур в сельскохозяйственных организациях, крестьянских (фермерских) хозяйствах, включая индивидуальных предпринимателей</t>
  </si>
  <si>
    <t>Мероприятие 2. Стимулирование использования интенсивных технологий в целях обеспечения прироста производства растениеводческой продукции</t>
  </si>
  <si>
    <t>Валовой сбор овощей в зимних теплицах  в сельскохозяйственных организациях, крестьянских (фермерских) хозяйствах, включая индивидуальных предпринимателей</t>
  </si>
  <si>
    <t>Цель 2. Развитие отрасли животноводства в Астраханской области</t>
  </si>
  <si>
    <t xml:space="preserve">Задача 2. Увеличение объемов производства продукции животноводства за счет повышения продуктивности сельскохозяйственных животных Астраханской области </t>
  </si>
  <si>
    <t>Индекс производства продукции животноводства в хозяйствах всех категорий (в сопоставимых ценах) к предыдущему году</t>
  </si>
  <si>
    <t xml:space="preserve"> % </t>
  </si>
  <si>
    <t>млн штук</t>
  </si>
  <si>
    <t>тыс. усл. голов</t>
  </si>
  <si>
    <t>Мероприятие 2. Стимулирование развития приоритетных подотраслей животноводства в целях увеличения поголовья высокопродуктивных пород животных и  обеспечения прироста объемов производства животноводческой продукции</t>
  </si>
  <si>
    <t>Задача 3. Создание условий для малых форм хозяйствования, способствующих увеличению объемов производства товарной продукции</t>
  </si>
  <si>
    <t>Мероприятие 1. Предоставление грантовой поддержки малым формам хозяйствования</t>
  </si>
  <si>
    <t>Задача 4. Создание условий для повышения финансовой устойчивости  предприятий АПК</t>
  </si>
  <si>
    <t xml:space="preserve">Цель 4. Повышение финансовой устойчивости агропромышленного комплекса </t>
  </si>
  <si>
    <t>Мероприятие 2.  Содействие в обеспечении финансовой устойчивости при реализации инвестиционных проектов за счет субсидирования кредитных средств</t>
  </si>
  <si>
    <t>Среднемесячная начисленная заработная плата работников по виду экономической деятельности «Сельское, лесное хозяйство, охота, рыболовство и рыбоводство»</t>
  </si>
  <si>
    <t>Мероприятие 2. Обеспечение реализации органами местного самоуправления муниципальных районов Астраханской области переданных полномочий министерства сельского хозяйства и рыбной промышленности Астраханской области по развитию сельскохозяйственного производства</t>
  </si>
  <si>
    <t>Размер посевных площадей, занятых бахчевыми сельскохозяйственными культурами в субъекте Российской Федерации</t>
  </si>
  <si>
    <t>Мероприятие 1. Поддержание доходности сельскохозяйственных товаропроизводителей в области животноводства путем сохранения и увеличения поголовья основных видов сельскохозяйственных животных  и объемов производства животноводческой продукции,  снижения рисков производства в животноводстве и товарном рыбоводстве</t>
  </si>
  <si>
    <t>Цель 3. Развитие малых форм хозяйствования</t>
  </si>
  <si>
    <t>Мероприятие 1. Поддержание доходности сельскохозяйственных товаропроизводителей в области растениеводства путем содействия в проведении комплекса агротехнологических работ, повышения урожайности, снижения рисков производства</t>
  </si>
  <si>
    <t>Цель. Повышение эффективности деятельности министерства сельского хозяйства и рыбной промышленности Астраханской области в развитии агропромышленного и рыбохозяйственного комплексов.</t>
  </si>
  <si>
    <t>Количество получателей государственной поддержки в рамках государственной программы</t>
  </si>
  <si>
    <t>Мероприятие 3. Повышение воспроизводства крупного рогатого скота и улучшение его продуктивных качеств в личных подсобных хозяйствах Астраханской области</t>
  </si>
  <si>
    <t xml:space="preserve">Мероприятие 3. Реализация инвестиционных проектов в сфере АПК на территории Астраханской области </t>
  </si>
  <si>
    <t>Производство скота и птицы на убой в хозяйствах всех категорий (в живом весе)</t>
  </si>
  <si>
    <t>Численность племенного маточного поголовья сельскохозяйственных животных (в пересчете на условные головы)</t>
  </si>
  <si>
    <t>Прирост маточного товарного поголовья  крупного рогатого скота специализированных мясных пород в сельскохозяйственных организациях, крестьянских (фермерских) хозяйствах и у индивидуальных предпринимателей за отчетный год по отношению к предыдущему году</t>
  </si>
  <si>
    <t>Прирост маточного товарного поголовья овец и коз в сельскохозяйственных организациях, крестьянских (фермерских) хозяйствах и у индивидуальных предпринимателей за отчетный год по отношению к предыдущему году</t>
  </si>
  <si>
    <t>Количество искусственно осемененных сельскохозяйственных животных в личных подсобных хозяйствах</t>
  </si>
  <si>
    <t>Прирост объема сельскохозяйственной продукции, произведенной в отчетном году крестьянскими (фермерскими) хозяйствами и индивидуальными предпринимателями, реализующими проекты с помощью грантовой поддержки на развитие семейных ферм и гранта «Агропрогресс» за последние 5 лет (включая отчетный год) по отношению к предыдущему году</t>
  </si>
  <si>
    <t>Прирост объема сельскохозяйственной продукции, реализованной в отчетном году сельскохозяйственными потребительскими кооперативами, получившими грантовую поддержку, за последние 5 лет (включая отчетный год) по отношению к предыдущему году</t>
  </si>
  <si>
    <t>Количество проектов развития малых форм хозяйствования, реализуемых с помощью грантовой поддержки</t>
  </si>
  <si>
    <t>Объем ссудной задолженности по кредитам (займам), заключенным на срок до 1 года,</t>
  </si>
  <si>
    <t>реализация мероприятия осуществляется за счет внебюджетных источников</t>
  </si>
  <si>
    <t>Количество реализуемых  инвестиционных проектов в сфере АПК на территории Астраханской области</t>
  </si>
  <si>
    <t>2022 год</t>
  </si>
  <si>
    <t>Объем реализованных зерновых культур собственного производства</t>
  </si>
  <si>
    <t>Численность маточного товарного поголовья крупного рогатого скота специализированных мясных пород,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предпринимателей,</t>
  </si>
  <si>
    <t>Численность маточного товарного поголовья овец и коз (в том числе ярки и козочки от года и старше), за исключением племенных животных, в сельскохозяйственных организациях, крестьянских (фермерских) хозяйствах, включая индивидуальных предпринимателей</t>
  </si>
  <si>
    <t>Численность поголовья мясных табунных лошадей в сельскохозяйственных организациях, крестьянских (фермерских) хозяйствах, включая индивидуальных предпринимателей</t>
  </si>
  <si>
    <t>Реализация овец и коз на убой (в живом весе) в сельскохозяйственных организациях, крестьянских (фермерских) хозяйствах и у индивидуальных предпринимателей за отчетный год</t>
  </si>
  <si>
    <t xml:space="preserve">Количество проектов грантополучателей, реализуемых с помощью грантовой поддержки на развитие семейных ферм и гранта «Агропрогресс», обеспечивающих прирост объема производства сельскохозяйственной продукции в отчетном году по отношению к предыдущему году не менее чем на
8 процентов
</t>
  </si>
  <si>
    <t>Количество проектов грантополучателей, реализуемых с помощью грантовой поддержки на развитие материально-технической базы сельскохозяйственных потребительских кооперативов, обеспечивших прирост объема реализации сельскохозяйственной продукции в отчетном году по отношению к предыдущему году не менее чем на 8 процентов</t>
  </si>
  <si>
    <t>Мероприятие 2. Предоставление грантовой поддержки на развитие сельского туризма</t>
  </si>
  <si>
    <t>Количество проектов развития сельского туризма, получивших государственную поддержку, обеспечивающих прирост производства сельскохозяйственной продукции (нарастающим итогом)</t>
  </si>
  <si>
    <t>Уровень участия Астраханской области в реализации Государственных программ, направленных на развитие агропромышленного и рыбохозяйственного комплексов</t>
  </si>
  <si>
    <t>Задача. Создание условий для реализации программных мероприятий Государственных программ, направленных на развитие агропромышленного и рыбохозяйственного комплексов</t>
  </si>
  <si>
    <t>Уровень эффективности реализации Государственных программ, направленных на развитие агропромышленного и рыбохозяйственного комплексов</t>
  </si>
  <si>
    <t>Мероприятие 4. Оказание социальной поддержки отдельным категориям специалистов</t>
  </si>
  <si>
    <t>Количество отдельных специалистов агропромышленного комплекса, получивших единовременное пособие</t>
  </si>
  <si>
    <t>чел.</t>
  </si>
  <si>
    <t>Причиной недостижения является сложившееся среднее значение индекса цен на растениеводческую продукцию в 2022 году - 96,7% к уровню 2021 года, что свидетельствует о снижении цен на основные виды растениеводческой продукции.</t>
  </si>
  <si>
    <t>Причиной недостижения является сложившееся среднее значение индекса цен на животноводческую продукцию – 100% к уровню 2021 года, что свидетельствует об отсутствии роста цен на основные виды животноводческой продукции</t>
  </si>
  <si>
    <t>Размер посевных площадей, занятых зерновыми, зернобобовыми, масличными (за исключением рапса и сои) и кормовыми сельскохозяйственными культурами в сельскохозяйственных организациях, крестьянских (фермерских) хозяйствах, включая индивидуальных предпринимателей, в субъекте Российской Федерации</t>
  </si>
  <si>
    <t>Прирост производства  овощей открытого грунта в сельскохозяйственных организациях, крестьянских (фермерских) хозяйствах и у индивидуальных предпринимателей, за отчетный год по отношению к показателю, предусмотренному соглашение с субъектом Российской Федерации за предыдущий год</t>
  </si>
  <si>
    <t>обратный показатель</t>
  </si>
  <si>
    <t>Плановое значение показателя формировалось исходя из минимального общероссийского значения данного показателя в размере 8 %, установленного Минсельхозом России для субъектов Российской Федерации.</t>
  </si>
  <si>
    <t>Плановое значение показателя установлено в соответствии с Соглашением о предоставлении субсидии из федерального бюджета бюджету субъекта Российской Федерации от 24.12.2022 № 082-09-2023-130. Получатели государственной поддержки по данному направлению обеспечили уровень прироста произведенной продукции выше запланированного, в том числе за счет собственных средств.</t>
  </si>
  <si>
    <t>Объем реализованной продукции овощеводства защищенного грунта собственного производства, выращенной с применением технологии досвечивания</t>
  </si>
  <si>
    <t>Площадь закладки многолетних насаждений в сельскохозяйственных организациях, крестьянских (фермерских) хозяйствах, и у индивидуальных предпринимателей</t>
  </si>
  <si>
    <t>Количество искусственно осемененных сельскохозяйственных животных в хозяйствах всех категорий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</si>
</sst>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164" fontId="2" fillId="0" borderId="3" xfId="1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5" fillId="0" borderId="0" xfId="0" applyFont="1"/>
    <xf numFmtId="165" fontId="2" fillId="0" borderId="1" xfId="1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0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0" fontId="3" fillId="0" borderId="1" xfId="0" applyNumberFormat="1" applyFont="1" applyBorder="1" applyAlignment="1">
      <alignment horizontal="left" vertical="center" wrapText="1"/>
    </xf>
    <xf numFmtId="0" fontId="3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/>
    <xf numFmtId="2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2" fontId="4" fillId="0" borderId="0" xfId="0" applyNumberFormat="1" applyFont="1"/>
    <xf numFmtId="0" fontId="2" fillId="0" borderId="1" xfId="0" applyFont="1" applyFill="1" applyBorder="1" applyAlignment="1">
      <alignment horizontal="justify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/>
    <xf numFmtId="0" fontId="2" fillId="2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justify" vertical="center" wrapText="1"/>
    </xf>
    <xf numFmtId="0" fontId="2" fillId="4" borderId="3" xfId="0" applyFont="1" applyFill="1" applyBorder="1" applyAlignment="1">
      <alignment horizontal="center" vertical="center" wrapText="1"/>
    </xf>
    <xf numFmtId="164" fontId="4" fillId="0" borderId="0" xfId="0" applyNumberFormat="1" applyFont="1"/>
    <xf numFmtId="2" fontId="2" fillId="0" borderId="1" xfId="1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1" fontId="2" fillId="0" borderId="3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4" fontId="2" fillId="2" borderId="8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3" fillId="4" borderId="1" xfId="0" applyFont="1" applyFill="1" applyBorder="1" applyAlignment="1">
      <alignment horizontal="justify" vertical="center" wrapText="1"/>
    </xf>
    <xf numFmtId="0" fontId="2" fillId="4" borderId="1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left" vertical="center" wrapText="1"/>
    </xf>
    <xf numFmtId="0" fontId="2" fillId="2" borderId="2" xfId="1" applyFont="1" applyFill="1" applyBorder="1" applyAlignment="1">
      <alignment horizontal="left" vertical="center" wrapText="1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4" fontId="2" fillId="3" borderId="4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4" fontId="2" fillId="2" borderId="8" xfId="1" applyNumberFormat="1" applyFont="1" applyFill="1" applyBorder="1" applyAlignment="1">
      <alignment horizontal="center" vertical="center"/>
    </xf>
    <xf numFmtId="4" fontId="2" fillId="2" borderId="4" xfId="1" applyNumberFormat="1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view="pageBreakPreview" zoomScale="90" zoomScaleNormal="100" zoomScaleSheetLayoutView="90" workbookViewId="0">
      <pane xSplit="1" ySplit="6" topLeftCell="B44" activePane="bottomRight" state="frozen"/>
      <selection pane="topRight" activeCell="B1" sqref="B1"/>
      <selection pane="bottomLeft" activeCell="A6" sqref="A6"/>
      <selection pane="bottomRight" activeCell="B51" sqref="B51"/>
    </sheetView>
  </sheetViews>
  <sheetFormatPr defaultRowHeight="12.75" x14ac:dyDescent="0.2"/>
  <cols>
    <col min="1" max="1" width="5.42578125" style="14" customWidth="1"/>
    <col min="2" max="2" width="41" style="14" customWidth="1"/>
    <col min="3" max="3" width="13.28515625" style="14" customWidth="1"/>
    <col min="4" max="4" width="14" style="14" customWidth="1"/>
    <col min="5" max="5" width="14.7109375" style="14" customWidth="1"/>
    <col min="6" max="6" width="32.7109375" style="14" customWidth="1"/>
    <col min="7" max="7" width="7.7109375" style="14" customWidth="1"/>
    <col min="8" max="8" width="7.140625" style="14" customWidth="1"/>
    <col min="9" max="9" width="7" style="14" customWidth="1"/>
    <col min="10" max="10" width="7.5703125" style="14" customWidth="1"/>
    <col min="11" max="11" width="24.85546875" style="14" customWidth="1"/>
    <col min="12" max="16384" width="9.140625" style="14"/>
  </cols>
  <sheetData>
    <row r="1" spans="1:11" ht="15" customHeight="1" x14ac:dyDescent="0.2">
      <c r="A1" s="82" t="s">
        <v>18</v>
      </c>
      <c r="B1" s="82"/>
      <c r="C1" s="82"/>
      <c r="D1" s="82"/>
      <c r="E1" s="82"/>
      <c r="F1" s="82"/>
      <c r="G1" s="82"/>
      <c r="H1" s="82"/>
      <c r="I1" s="82"/>
      <c r="J1" s="82"/>
    </row>
    <row r="2" spans="1:11" ht="27.75" customHeight="1" x14ac:dyDescent="0.2">
      <c r="A2" s="83" t="s">
        <v>45</v>
      </c>
      <c r="B2" s="83"/>
      <c r="C2" s="83"/>
      <c r="D2" s="83"/>
      <c r="E2" s="83"/>
      <c r="F2" s="83"/>
      <c r="G2" s="83"/>
      <c r="H2" s="83"/>
      <c r="I2" s="83"/>
      <c r="J2" s="83"/>
    </row>
    <row r="3" spans="1:11" ht="19.5" customHeight="1" x14ac:dyDescent="0.2">
      <c r="A3" s="84" t="s">
        <v>0</v>
      </c>
      <c r="B3" s="84" t="s">
        <v>1</v>
      </c>
      <c r="C3" s="84" t="s">
        <v>2</v>
      </c>
      <c r="D3" s="84"/>
      <c r="E3" s="84"/>
      <c r="F3" s="86" t="s">
        <v>3</v>
      </c>
      <c r="G3" s="86"/>
      <c r="H3" s="86"/>
      <c r="I3" s="86"/>
      <c r="J3" s="86"/>
      <c r="K3" s="84" t="s">
        <v>46</v>
      </c>
    </row>
    <row r="4" spans="1:11" ht="18.75" customHeight="1" x14ac:dyDescent="0.2">
      <c r="A4" s="84"/>
      <c r="B4" s="84"/>
      <c r="C4" s="85" t="s">
        <v>85</v>
      </c>
      <c r="D4" s="85"/>
      <c r="E4" s="85"/>
      <c r="F4" s="84" t="s">
        <v>14</v>
      </c>
      <c r="G4" s="84" t="s">
        <v>15</v>
      </c>
      <c r="H4" s="85" t="s">
        <v>85</v>
      </c>
      <c r="I4" s="85"/>
      <c r="J4" s="85"/>
      <c r="K4" s="84"/>
    </row>
    <row r="5" spans="1:11" ht="40.5" customHeight="1" x14ac:dyDescent="0.2">
      <c r="A5" s="84"/>
      <c r="B5" s="84"/>
      <c r="C5" s="55" t="s">
        <v>11</v>
      </c>
      <c r="D5" s="55" t="s">
        <v>12</v>
      </c>
      <c r="E5" s="55" t="s">
        <v>13</v>
      </c>
      <c r="F5" s="84"/>
      <c r="G5" s="84"/>
      <c r="H5" s="55" t="s">
        <v>11</v>
      </c>
      <c r="I5" s="55" t="s">
        <v>12</v>
      </c>
      <c r="J5" s="55" t="s">
        <v>16</v>
      </c>
      <c r="K5" s="84"/>
    </row>
    <row r="6" spans="1:11" x14ac:dyDescent="0.2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15">
        <v>6</v>
      </c>
      <c r="G6" s="56">
        <v>7</v>
      </c>
      <c r="H6" s="56">
        <v>8</v>
      </c>
      <c r="I6" s="56">
        <v>9</v>
      </c>
      <c r="J6" s="56">
        <v>10</v>
      </c>
      <c r="K6" s="56">
        <v>11</v>
      </c>
    </row>
    <row r="7" spans="1:11" ht="53.25" customHeight="1" x14ac:dyDescent="0.2">
      <c r="A7" s="62">
        <v>1</v>
      </c>
      <c r="B7" s="16" t="s">
        <v>47</v>
      </c>
      <c r="C7" s="65">
        <f>C8</f>
        <v>339782.02</v>
      </c>
      <c r="D7" s="65">
        <f>D8</f>
        <v>309310.18</v>
      </c>
      <c r="E7" s="65">
        <f>D7-C7</f>
        <v>-30471.840000000026</v>
      </c>
      <c r="F7" s="17" t="s">
        <v>35</v>
      </c>
      <c r="G7" s="27" t="s">
        <v>7</v>
      </c>
      <c r="H7" s="3">
        <v>102.2</v>
      </c>
      <c r="I7" s="27">
        <v>110.1</v>
      </c>
      <c r="J7" s="3">
        <f>I7-H7</f>
        <v>7.8999999999999915</v>
      </c>
      <c r="K7" s="29"/>
    </row>
    <row r="8" spans="1:11" ht="108.75" customHeight="1" x14ac:dyDescent="0.2">
      <c r="A8" s="56">
        <f>A7+1</f>
        <v>2</v>
      </c>
      <c r="B8" s="17" t="s">
        <v>48</v>
      </c>
      <c r="C8" s="61">
        <f>SUM(C9:C21)</f>
        <v>339782.02</v>
      </c>
      <c r="D8" s="61">
        <f>SUM(D9:D21)</f>
        <v>309310.18</v>
      </c>
      <c r="E8" s="65">
        <f t="shared" ref="E8" si="0">D8-C8</f>
        <v>-30471.840000000026</v>
      </c>
      <c r="F8" s="17" t="s">
        <v>30</v>
      </c>
      <c r="G8" s="27" t="s">
        <v>19</v>
      </c>
      <c r="H8" s="10">
        <v>46.8</v>
      </c>
      <c r="I8" s="3">
        <v>40.299999999999997</v>
      </c>
      <c r="J8" s="3">
        <f t="shared" ref="J8:J25" si="1">I8-H8</f>
        <v>-6.5</v>
      </c>
      <c r="K8" s="30" t="s">
        <v>101</v>
      </c>
    </row>
    <row r="9" spans="1:11" ht="129.75" customHeight="1" x14ac:dyDescent="0.2">
      <c r="A9" s="96">
        <f>A8+1</f>
        <v>3</v>
      </c>
      <c r="B9" s="99" t="s">
        <v>69</v>
      </c>
      <c r="C9" s="102">
        <v>192594.85</v>
      </c>
      <c r="D9" s="102">
        <v>179107.22</v>
      </c>
      <c r="E9" s="105">
        <f>D9-C9</f>
        <v>-13487.630000000005</v>
      </c>
      <c r="F9" s="66" t="s">
        <v>103</v>
      </c>
      <c r="G9" s="6" t="s">
        <v>5</v>
      </c>
      <c r="H9" s="10">
        <v>40.200000000000003</v>
      </c>
      <c r="I9" s="10">
        <v>41.8</v>
      </c>
      <c r="J9" s="37">
        <f t="shared" si="1"/>
        <v>1.5999999999999943</v>
      </c>
      <c r="K9" s="31"/>
    </row>
    <row r="10" spans="1:11" ht="67.5" customHeight="1" x14ac:dyDescent="0.2">
      <c r="A10" s="97"/>
      <c r="B10" s="100"/>
      <c r="C10" s="103"/>
      <c r="D10" s="103"/>
      <c r="E10" s="106"/>
      <c r="F10" s="66" t="s">
        <v>31</v>
      </c>
      <c r="G10" s="6" t="s">
        <v>8</v>
      </c>
      <c r="H10" s="10">
        <v>1350</v>
      </c>
      <c r="I10" s="10">
        <v>1478</v>
      </c>
      <c r="J10" s="3">
        <f t="shared" si="1"/>
        <v>128</v>
      </c>
      <c r="K10" s="29"/>
    </row>
    <row r="11" spans="1:11" ht="67.5" customHeight="1" x14ac:dyDescent="0.2">
      <c r="A11" s="97"/>
      <c r="B11" s="100"/>
      <c r="C11" s="103"/>
      <c r="D11" s="103"/>
      <c r="E11" s="106"/>
      <c r="F11" s="66" t="s">
        <v>36</v>
      </c>
      <c r="G11" s="6" t="s">
        <v>8</v>
      </c>
      <c r="H11" s="18">
        <v>383.1</v>
      </c>
      <c r="I11" s="18">
        <v>397</v>
      </c>
      <c r="J11" s="3">
        <f t="shared" si="1"/>
        <v>13.899999999999977</v>
      </c>
      <c r="K11" s="29"/>
    </row>
    <row r="12" spans="1:11" ht="58.5" customHeight="1" x14ac:dyDescent="0.2">
      <c r="A12" s="97"/>
      <c r="B12" s="100"/>
      <c r="C12" s="103"/>
      <c r="D12" s="103"/>
      <c r="E12" s="106"/>
      <c r="F12" s="8" t="s">
        <v>37</v>
      </c>
      <c r="G12" s="6" t="s">
        <v>4</v>
      </c>
      <c r="H12" s="18">
        <v>5</v>
      </c>
      <c r="I12" s="56">
        <v>5.4</v>
      </c>
      <c r="J12" s="3">
        <f t="shared" si="1"/>
        <v>0.40000000000000036</v>
      </c>
      <c r="K12" s="29"/>
    </row>
    <row r="13" spans="1:11" ht="57" customHeight="1" x14ac:dyDescent="0.2">
      <c r="A13" s="97"/>
      <c r="B13" s="100"/>
      <c r="C13" s="103"/>
      <c r="D13" s="103"/>
      <c r="E13" s="106"/>
      <c r="F13" s="2" t="s">
        <v>39</v>
      </c>
      <c r="G13" s="7" t="s">
        <v>4</v>
      </c>
      <c r="H13" s="18">
        <v>15</v>
      </c>
      <c r="I13" s="56">
        <v>15.17</v>
      </c>
      <c r="J13" s="3">
        <f t="shared" si="1"/>
        <v>0.16999999999999993</v>
      </c>
      <c r="K13" s="29"/>
    </row>
    <row r="14" spans="1:11" ht="38.25" customHeight="1" x14ac:dyDescent="0.2">
      <c r="A14" s="97"/>
      <c r="B14" s="100"/>
      <c r="C14" s="103"/>
      <c r="D14" s="103"/>
      <c r="E14" s="106"/>
      <c r="F14" s="2" t="s">
        <v>17</v>
      </c>
      <c r="G14" s="7" t="s">
        <v>4</v>
      </c>
      <c r="H14" s="18">
        <v>24.4</v>
      </c>
      <c r="I14" s="56">
        <v>28.8</v>
      </c>
      <c r="J14" s="3">
        <f t="shared" si="1"/>
        <v>4.4000000000000021</v>
      </c>
      <c r="K14" s="29"/>
    </row>
    <row r="15" spans="1:11" ht="65.25" customHeight="1" x14ac:dyDescent="0.2">
      <c r="A15" s="97"/>
      <c r="B15" s="100"/>
      <c r="C15" s="103"/>
      <c r="D15" s="103"/>
      <c r="E15" s="106"/>
      <c r="F15" s="20" t="s">
        <v>32</v>
      </c>
      <c r="G15" s="6" t="s">
        <v>8</v>
      </c>
      <c r="H15" s="34">
        <v>1.286</v>
      </c>
      <c r="I15" s="56">
        <v>1.569</v>
      </c>
      <c r="J15" s="3">
        <f t="shared" si="1"/>
        <v>0.28299999999999992</v>
      </c>
      <c r="K15" s="29"/>
    </row>
    <row r="16" spans="1:11" ht="72.75" customHeight="1" x14ac:dyDescent="0.2">
      <c r="A16" s="97"/>
      <c r="B16" s="100"/>
      <c r="C16" s="103"/>
      <c r="D16" s="103"/>
      <c r="E16" s="106"/>
      <c r="F16" s="20" t="s">
        <v>51</v>
      </c>
      <c r="G16" s="6" t="s">
        <v>8</v>
      </c>
      <c r="H16" s="18">
        <v>0.5</v>
      </c>
      <c r="I16" s="56">
        <v>1.94</v>
      </c>
      <c r="J16" s="3">
        <f t="shared" si="1"/>
        <v>1.44</v>
      </c>
      <c r="K16" s="29"/>
    </row>
    <row r="17" spans="1:11" ht="59.25" customHeight="1" x14ac:dyDescent="0.2">
      <c r="A17" s="98"/>
      <c r="B17" s="101"/>
      <c r="C17" s="104"/>
      <c r="D17" s="104"/>
      <c r="E17" s="107"/>
      <c r="F17" s="20" t="s">
        <v>66</v>
      </c>
      <c r="G17" s="6" t="s">
        <v>5</v>
      </c>
      <c r="H17" s="18">
        <v>8.4</v>
      </c>
      <c r="I17" s="56">
        <v>8.4</v>
      </c>
      <c r="J17" s="3">
        <f t="shared" si="1"/>
        <v>0</v>
      </c>
      <c r="K17" s="30"/>
    </row>
    <row r="18" spans="1:11" ht="87" customHeight="1" x14ac:dyDescent="0.2">
      <c r="A18" s="84">
        <f>A9+1</f>
        <v>4</v>
      </c>
      <c r="B18" s="108" t="s">
        <v>50</v>
      </c>
      <c r="C18" s="93">
        <v>147187.17000000001</v>
      </c>
      <c r="D18" s="94">
        <v>130202.96</v>
      </c>
      <c r="E18" s="95">
        <f>D18-C18</f>
        <v>-16984.210000000006</v>
      </c>
      <c r="F18" s="8" t="s">
        <v>49</v>
      </c>
      <c r="G18" s="6" t="s">
        <v>8</v>
      </c>
      <c r="H18" s="5">
        <v>63</v>
      </c>
      <c r="I18" s="33">
        <v>80.78</v>
      </c>
      <c r="J18" s="3">
        <f t="shared" si="1"/>
        <v>17.78</v>
      </c>
      <c r="K18" s="38"/>
    </row>
    <row r="19" spans="1:11" ht="42" customHeight="1" x14ac:dyDescent="0.2">
      <c r="A19" s="84"/>
      <c r="B19" s="108"/>
      <c r="C19" s="93"/>
      <c r="D19" s="94"/>
      <c r="E19" s="95"/>
      <c r="F19" s="8" t="s">
        <v>86</v>
      </c>
      <c r="G19" s="6" t="s">
        <v>8</v>
      </c>
      <c r="H19" s="5">
        <v>2.7</v>
      </c>
      <c r="I19" s="48">
        <v>4.51</v>
      </c>
      <c r="J19" s="3">
        <f t="shared" si="1"/>
        <v>1.8099999999999996</v>
      </c>
      <c r="K19" s="38"/>
    </row>
    <row r="20" spans="1:11" ht="181.5" customHeight="1" x14ac:dyDescent="0.2">
      <c r="A20" s="84"/>
      <c r="B20" s="108"/>
      <c r="C20" s="93"/>
      <c r="D20" s="94"/>
      <c r="E20" s="95"/>
      <c r="F20" s="8" t="s">
        <v>104</v>
      </c>
      <c r="G20" s="6" t="s">
        <v>8</v>
      </c>
      <c r="H20" s="5">
        <v>3</v>
      </c>
      <c r="I20" s="5">
        <v>57</v>
      </c>
      <c r="J20" s="3">
        <f t="shared" si="1"/>
        <v>54</v>
      </c>
      <c r="K20" s="38" t="s">
        <v>107</v>
      </c>
    </row>
    <row r="21" spans="1:11" ht="76.5" customHeight="1" x14ac:dyDescent="0.2">
      <c r="A21" s="84"/>
      <c r="B21" s="108"/>
      <c r="C21" s="93"/>
      <c r="D21" s="94"/>
      <c r="E21" s="95"/>
      <c r="F21" s="8" t="s">
        <v>109</v>
      </c>
      <c r="G21" s="6" t="s">
        <v>5</v>
      </c>
      <c r="H21" s="48">
        <v>0.01</v>
      </c>
      <c r="I21" s="6">
        <v>0.01</v>
      </c>
      <c r="J21" s="19">
        <f t="shared" si="1"/>
        <v>0</v>
      </c>
      <c r="K21" s="29"/>
    </row>
    <row r="22" spans="1:11" s="25" customFormat="1" ht="115.5" customHeight="1" x14ac:dyDescent="0.2">
      <c r="A22" s="55">
        <f>A18+1</f>
        <v>5</v>
      </c>
      <c r="B22" s="66" t="s">
        <v>52</v>
      </c>
      <c r="C22" s="53">
        <f>C23</f>
        <v>176600.45</v>
      </c>
      <c r="D22" s="53">
        <f t="shared" ref="D22:E22" si="2">D23</f>
        <v>168786.1</v>
      </c>
      <c r="E22" s="53">
        <f t="shared" si="2"/>
        <v>-7814.3500000000058</v>
      </c>
      <c r="F22" s="66" t="s">
        <v>54</v>
      </c>
      <c r="G22" s="1" t="s">
        <v>55</v>
      </c>
      <c r="H22" s="18">
        <v>100.4</v>
      </c>
      <c r="I22" s="56">
        <v>102.5</v>
      </c>
      <c r="J22" s="3">
        <f t="shared" si="1"/>
        <v>2.0999999999999943</v>
      </c>
      <c r="K22" s="39"/>
    </row>
    <row r="23" spans="1:11" s="25" customFormat="1" ht="109.5" customHeight="1" x14ac:dyDescent="0.2">
      <c r="A23" s="55">
        <f>A22+1</f>
        <v>6</v>
      </c>
      <c r="B23" s="66" t="s">
        <v>53</v>
      </c>
      <c r="C23" s="53">
        <f>C24+C34+C38</f>
        <v>176600.45</v>
      </c>
      <c r="D23" s="53">
        <f>D24+D34+D38</f>
        <v>168786.1</v>
      </c>
      <c r="E23" s="53">
        <f>D23-C23</f>
        <v>-7814.3500000000058</v>
      </c>
      <c r="F23" s="66" t="s">
        <v>38</v>
      </c>
      <c r="G23" s="1" t="s">
        <v>6</v>
      </c>
      <c r="H23" s="18">
        <v>26.5</v>
      </c>
      <c r="I23" s="56">
        <v>24.5</v>
      </c>
      <c r="J23" s="3">
        <f t="shared" si="1"/>
        <v>-2</v>
      </c>
      <c r="K23" s="39" t="s">
        <v>102</v>
      </c>
    </row>
    <row r="24" spans="1:11" s="25" customFormat="1" ht="48.75" customHeight="1" x14ac:dyDescent="0.2">
      <c r="A24" s="109">
        <f>A23+1</f>
        <v>7</v>
      </c>
      <c r="B24" s="99" t="s">
        <v>67</v>
      </c>
      <c r="C24" s="111">
        <v>152336.57</v>
      </c>
      <c r="D24" s="113">
        <v>144522.22</v>
      </c>
      <c r="E24" s="115">
        <f>D24-C24</f>
        <v>-7814.3500000000058</v>
      </c>
      <c r="F24" s="66" t="s">
        <v>29</v>
      </c>
      <c r="G24" s="6" t="s">
        <v>8</v>
      </c>
      <c r="H24" s="18">
        <v>178.2</v>
      </c>
      <c r="I24" s="56">
        <v>178.22</v>
      </c>
      <c r="J24" s="3">
        <f t="shared" si="1"/>
        <v>2.0000000000010232E-2</v>
      </c>
      <c r="K24" s="39"/>
    </row>
    <row r="25" spans="1:11" s="25" customFormat="1" ht="66.75" customHeight="1" x14ac:dyDescent="0.2">
      <c r="A25" s="110"/>
      <c r="B25" s="100"/>
      <c r="C25" s="112"/>
      <c r="D25" s="114"/>
      <c r="E25" s="116"/>
      <c r="F25" s="66" t="s">
        <v>28</v>
      </c>
      <c r="G25" s="6" t="s">
        <v>8</v>
      </c>
      <c r="H25" s="18">
        <v>43.8</v>
      </c>
      <c r="I25" s="56">
        <v>43.8</v>
      </c>
      <c r="J25" s="3">
        <f t="shared" si="1"/>
        <v>0</v>
      </c>
      <c r="K25" s="32"/>
    </row>
    <row r="26" spans="1:11" s="25" customFormat="1" ht="63.75" customHeight="1" x14ac:dyDescent="0.2">
      <c r="A26" s="110"/>
      <c r="B26" s="100"/>
      <c r="C26" s="112"/>
      <c r="D26" s="114"/>
      <c r="E26" s="116"/>
      <c r="F26" s="66" t="s">
        <v>40</v>
      </c>
      <c r="G26" s="6" t="s">
        <v>56</v>
      </c>
      <c r="H26" s="18">
        <v>378</v>
      </c>
      <c r="I26" s="56">
        <v>429.8</v>
      </c>
      <c r="J26" s="56">
        <f t="shared" ref="J26:J47" si="3">I26-H26</f>
        <v>51.800000000000011</v>
      </c>
      <c r="K26" s="32"/>
    </row>
    <row r="27" spans="1:11" s="25" customFormat="1" ht="103.5" customHeight="1" x14ac:dyDescent="0.2">
      <c r="A27" s="110"/>
      <c r="B27" s="100"/>
      <c r="C27" s="112"/>
      <c r="D27" s="114"/>
      <c r="E27" s="116"/>
      <c r="F27" s="66" t="s">
        <v>87</v>
      </c>
      <c r="G27" s="6" t="s">
        <v>9</v>
      </c>
      <c r="H27" s="18">
        <v>25.8</v>
      </c>
      <c r="I27" s="56">
        <v>27.381</v>
      </c>
      <c r="J27" s="56">
        <f t="shared" si="3"/>
        <v>1.5809999999999995</v>
      </c>
      <c r="K27" s="32"/>
    </row>
    <row r="28" spans="1:11" s="25" customFormat="1" ht="45" customHeight="1" x14ac:dyDescent="0.2">
      <c r="A28" s="110"/>
      <c r="B28" s="100"/>
      <c r="C28" s="112"/>
      <c r="D28" s="114"/>
      <c r="E28" s="116"/>
      <c r="F28" s="66" t="s">
        <v>74</v>
      </c>
      <c r="G28" s="6" t="s">
        <v>8</v>
      </c>
      <c r="H28" s="18">
        <v>72.7</v>
      </c>
      <c r="I28" s="56">
        <v>72.78</v>
      </c>
      <c r="J28" s="56">
        <f t="shared" si="3"/>
        <v>7.9999999999998295E-2</v>
      </c>
      <c r="K28" s="32"/>
    </row>
    <row r="29" spans="1:11" s="25" customFormat="1" ht="63" customHeight="1" x14ac:dyDescent="0.2">
      <c r="A29" s="110"/>
      <c r="B29" s="100"/>
      <c r="C29" s="112"/>
      <c r="D29" s="114"/>
      <c r="E29" s="116"/>
      <c r="F29" s="66" t="s">
        <v>75</v>
      </c>
      <c r="G29" s="6" t="s">
        <v>57</v>
      </c>
      <c r="H29" s="18">
        <v>13.4</v>
      </c>
      <c r="I29" s="56">
        <v>15.95</v>
      </c>
      <c r="J29" s="56">
        <f t="shared" si="3"/>
        <v>2.5499999999999989</v>
      </c>
      <c r="K29" s="32"/>
    </row>
    <row r="30" spans="1:11" s="25" customFormat="1" ht="112.5" customHeight="1" x14ac:dyDescent="0.2">
      <c r="A30" s="110"/>
      <c r="B30" s="100"/>
      <c r="C30" s="112"/>
      <c r="D30" s="114"/>
      <c r="E30" s="116"/>
      <c r="F30" s="66" t="s">
        <v>88</v>
      </c>
      <c r="G30" s="6" t="s">
        <v>9</v>
      </c>
      <c r="H30" s="33">
        <v>653.1</v>
      </c>
      <c r="I30" s="56">
        <v>653.86</v>
      </c>
      <c r="J30" s="56">
        <f t="shared" si="3"/>
        <v>0.75999999999999091</v>
      </c>
      <c r="K30" s="32"/>
    </row>
    <row r="31" spans="1:11" s="25" customFormat="1" ht="97.5" customHeight="1" x14ac:dyDescent="0.2">
      <c r="A31" s="110"/>
      <c r="B31" s="100"/>
      <c r="C31" s="112"/>
      <c r="D31" s="114"/>
      <c r="E31" s="116"/>
      <c r="F31" s="66" t="s">
        <v>89</v>
      </c>
      <c r="G31" s="6" t="s">
        <v>9</v>
      </c>
      <c r="H31" s="18">
        <v>20.3</v>
      </c>
      <c r="I31" s="56">
        <v>21.13</v>
      </c>
      <c r="J31" s="56">
        <f t="shared" si="3"/>
        <v>0.82999999999999829</v>
      </c>
      <c r="K31" s="32"/>
    </row>
    <row r="32" spans="1:11" s="25" customFormat="1" ht="121.5" customHeight="1" x14ac:dyDescent="0.2">
      <c r="A32" s="110"/>
      <c r="B32" s="100"/>
      <c r="C32" s="112"/>
      <c r="D32" s="114"/>
      <c r="E32" s="116"/>
      <c r="F32" s="66" t="s">
        <v>33</v>
      </c>
      <c r="G32" s="6" t="s">
        <v>8</v>
      </c>
      <c r="H32" s="34">
        <v>9.5000000000000001E-2</v>
      </c>
      <c r="I32" s="56">
        <v>9.7000000000000003E-2</v>
      </c>
      <c r="J32" s="56">
        <f t="shared" si="3"/>
        <v>2.0000000000000018E-3</v>
      </c>
      <c r="K32" s="32"/>
    </row>
    <row r="33" spans="1:12" s="25" customFormat="1" ht="51" customHeight="1" x14ac:dyDescent="0.2">
      <c r="A33" s="110"/>
      <c r="B33" s="100"/>
      <c r="C33" s="112"/>
      <c r="D33" s="114"/>
      <c r="E33" s="116"/>
      <c r="F33" s="66" t="s">
        <v>41</v>
      </c>
      <c r="G33" s="6" t="s">
        <v>4</v>
      </c>
      <c r="H33" s="18">
        <v>7.4</v>
      </c>
      <c r="I33" s="56">
        <v>11.65</v>
      </c>
      <c r="J33" s="56">
        <f t="shared" si="3"/>
        <v>4.25</v>
      </c>
      <c r="K33" s="32"/>
    </row>
    <row r="34" spans="1:12" s="25" customFormat="1" ht="105" customHeight="1" x14ac:dyDescent="0.2">
      <c r="A34" s="109">
        <f>A24+1</f>
        <v>8</v>
      </c>
      <c r="B34" s="54" t="s">
        <v>58</v>
      </c>
      <c r="C34" s="111">
        <v>23618.880000000001</v>
      </c>
      <c r="D34" s="111">
        <v>23618.880000000001</v>
      </c>
      <c r="E34" s="115">
        <f t="shared" ref="E34" si="4">D34-C34</f>
        <v>0</v>
      </c>
      <c r="F34" s="20" t="s">
        <v>76</v>
      </c>
      <c r="G34" s="6" t="s">
        <v>9</v>
      </c>
      <c r="H34" s="26">
        <v>5.5E-2</v>
      </c>
      <c r="I34" s="26">
        <v>0.187</v>
      </c>
      <c r="J34" s="34">
        <f t="shared" si="3"/>
        <v>0.13200000000000001</v>
      </c>
      <c r="K34" s="32"/>
    </row>
    <row r="35" spans="1:12" s="25" customFormat="1" ht="96.75" customHeight="1" x14ac:dyDescent="0.2">
      <c r="A35" s="110"/>
      <c r="B35" s="128"/>
      <c r="C35" s="112"/>
      <c r="D35" s="112"/>
      <c r="E35" s="116"/>
      <c r="F35" s="66" t="s">
        <v>77</v>
      </c>
      <c r="G35" s="6" t="s">
        <v>9</v>
      </c>
      <c r="H35" s="56">
        <v>0.05</v>
      </c>
      <c r="I35" s="34">
        <v>0.42199999999999999</v>
      </c>
      <c r="J35" s="56">
        <f t="shared" si="3"/>
        <v>0.372</v>
      </c>
      <c r="K35" s="32"/>
    </row>
    <row r="36" spans="1:12" s="25" customFormat="1" ht="96.75" customHeight="1" thickBot="1" x14ac:dyDescent="0.25">
      <c r="A36" s="110"/>
      <c r="B36" s="128"/>
      <c r="C36" s="112"/>
      <c r="D36" s="112"/>
      <c r="E36" s="116"/>
      <c r="F36" s="66" t="s">
        <v>90</v>
      </c>
      <c r="G36" s="6" t="s">
        <v>8</v>
      </c>
      <c r="H36" s="56">
        <v>0.2</v>
      </c>
      <c r="I36" s="34">
        <v>0.245</v>
      </c>
      <c r="J36" s="56">
        <f t="shared" si="3"/>
        <v>4.4999999999999984E-2</v>
      </c>
      <c r="K36" s="32"/>
    </row>
    <row r="37" spans="1:12" s="25" customFormat="1" ht="76.5" customHeight="1" x14ac:dyDescent="0.2">
      <c r="A37" s="130"/>
      <c r="B37" s="129"/>
      <c r="C37" s="121"/>
      <c r="D37" s="121"/>
      <c r="E37" s="116"/>
      <c r="F37" s="75" t="s">
        <v>108</v>
      </c>
      <c r="G37" s="6" t="s">
        <v>8</v>
      </c>
      <c r="H37" s="56">
        <v>0</v>
      </c>
      <c r="I37" s="24">
        <v>0</v>
      </c>
      <c r="J37" s="56">
        <f t="shared" si="3"/>
        <v>0</v>
      </c>
      <c r="K37" s="32"/>
    </row>
    <row r="38" spans="1:12" s="25" customFormat="1" ht="90.75" customHeight="1" x14ac:dyDescent="0.2">
      <c r="A38" s="41">
        <f>A34+1</f>
        <v>9</v>
      </c>
      <c r="B38" s="66" t="s">
        <v>72</v>
      </c>
      <c r="C38" s="37">
        <v>645</v>
      </c>
      <c r="D38" s="42">
        <v>645</v>
      </c>
      <c r="E38" s="53">
        <f>D38-C38</f>
        <v>0</v>
      </c>
      <c r="F38" s="66" t="s">
        <v>78</v>
      </c>
      <c r="G38" s="6" t="s">
        <v>10</v>
      </c>
      <c r="H38" s="24">
        <v>1290</v>
      </c>
      <c r="I38" s="56">
        <v>1403</v>
      </c>
      <c r="J38" s="56">
        <f t="shared" si="3"/>
        <v>113</v>
      </c>
      <c r="K38" s="32"/>
    </row>
    <row r="39" spans="1:12" s="22" customFormat="1" ht="139.5" customHeight="1" x14ac:dyDescent="0.2">
      <c r="A39" s="87">
        <f>A38+1</f>
        <v>10</v>
      </c>
      <c r="B39" s="89" t="s">
        <v>68</v>
      </c>
      <c r="C39" s="91">
        <f>C41</f>
        <v>127000</v>
      </c>
      <c r="D39" s="91">
        <f>D41</f>
        <v>115000</v>
      </c>
      <c r="E39" s="91">
        <f>D39-C39</f>
        <v>-12000</v>
      </c>
      <c r="F39" s="20" t="s">
        <v>79</v>
      </c>
      <c r="G39" s="6" t="s">
        <v>4</v>
      </c>
      <c r="H39" s="6">
        <v>8</v>
      </c>
      <c r="I39" s="6">
        <v>40.700000000000003</v>
      </c>
      <c r="J39" s="56">
        <f t="shared" si="3"/>
        <v>32.700000000000003</v>
      </c>
      <c r="K39" s="20" t="s">
        <v>106</v>
      </c>
      <c r="L39" s="25"/>
    </row>
    <row r="40" spans="1:12" s="22" customFormat="1" ht="105.75" customHeight="1" x14ac:dyDescent="0.2">
      <c r="A40" s="88"/>
      <c r="B40" s="90"/>
      <c r="C40" s="92"/>
      <c r="D40" s="92"/>
      <c r="E40" s="92"/>
      <c r="F40" s="2" t="s">
        <v>80</v>
      </c>
      <c r="G40" s="6" t="s">
        <v>4</v>
      </c>
      <c r="H40" s="24">
        <v>8</v>
      </c>
      <c r="I40" s="18">
        <v>14.1</v>
      </c>
      <c r="J40" s="56">
        <f t="shared" si="3"/>
        <v>6.1</v>
      </c>
      <c r="K40" s="29"/>
    </row>
    <row r="41" spans="1:12" s="22" customFormat="1" ht="66" customHeight="1" x14ac:dyDescent="0.2">
      <c r="A41" s="57">
        <f>A39+1</f>
        <v>11</v>
      </c>
      <c r="B41" s="58" t="s">
        <v>59</v>
      </c>
      <c r="C41" s="59">
        <f>C42+C44</f>
        <v>127000</v>
      </c>
      <c r="D41" s="59">
        <f>D42+D44</f>
        <v>115000</v>
      </c>
      <c r="E41" s="59">
        <f>D41-C41</f>
        <v>-12000</v>
      </c>
      <c r="F41" s="2" t="s">
        <v>81</v>
      </c>
      <c r="G41" s="23" t="s">
        <v>43</v>
      </c>
      <c r="H41" s="24">
        <v>6</v>
      </c>
      <c r="I41" s="24">
        <v>7</v>
      </c>
      <c r="J41" s="56">
        <f t="shared" si="3"/>
        <v>1</v>
      </c>
      <c r="K41" s="2"/>
    </row>
    <row r="42" spans="1:12" s="22" customFormat="1" ht="142.5" customHeight="1" x14ac:dyDescent="0.2">
      <c r="A42" s="117">
        <f>A41+1</f>
        <v>12</v>
      </c>
      <c r="B42" s="119" t="s">
        <v>60</v>
      </c>
      <c r="C42" s="111">
        <v>120000</v>
      </c>
      <c r="D42" s="111">
        <v>108000</v>
      </c>
      <c r="E42" s="122">
        <f>D42-C42</f>
        <v>-12000</v>
      </c>
      <c r="F42" s="2" t="s">
        <v>91</v>
      </c>
      <c r="G42" s="23" t="s">
        <v>43</v>
      </c>
      <c r="H42" s="24">
        <v>4</v>
      </c>
      <c r="I42" s="24">
        <v>6</v>
      </c>
      <c r="J42" s="56">
        <f t="shared" si="3"/>
        <v>2</v>
      </c>
      <c r="K42" s="2"/>
    </row>
    <row r="43" spans="1:12" s="22" customFormat="1" ht="147.75" customHeight="1" x14ac:dyDescent="0.2">
      <c r="A43" s="118"/>
      <c r="B43" s="120"/>
      <c r="C43" s="121"/>
      <c r="D43" s="121"/>
      <c r="E43" s="123"/>
      <c r="F43" s="2" t="s">
        <v>92</v>
      </c>
      <c r="G43" s="23" t="s">
        <v>43</v>
      </c>
      <c r="H43" s="9">
        <v>1</v>
      </c>
      <c r="I43" s="9">
        <v>1</v>
      </c>
      <c r="J43" s="56">
        <f t="shared" si="3"/>
        <v>0</v>
      </c>
      <c r="K43" s="2"/>
    </row>
    <row r="44" spans="1:12" s="22" customFormat="1" ht="88.5" customHeight="1" x14ac:dyDescent="0.2">
      <c r="A44" s="44">
        <f>A42+1</f>
        <v>13</v>
      </c>
      <c r="B44" s="70" t="s">
        <v>93</v>
      </c>
      <c r="C44" s="68">
        <v>7000</v>
      </c>
      <c r="D44" s="68">
        <v>7000</v>
      </c>
      <c r="E44" s="71">
        <f>D44-C44</f>
        <v>0</v>
      </c>
      <c r="F44" s="2" t="s">
        <v>94</v>
      </c>
      <c r="G44" s="23" t="s">
        <v>43</v>
      </c>
      <c r="H44" s="9">
        <v>1</v>
      </c>
      <c r="I44" s="9">
        <v>1</v>
      </c>
      <c r="J44" s="56">
        <f t="shared" si="3"/>
        <v>0</v>
      </c>
      <c r="K44" s="2"/>
    </row>
    <row r="45" spans="1:12" ht="50.25" customHeight="1" x14ac:dyDescent="0.2">
      <c r="A45" s="62">
        <f>A44+1</f>
        <v>14</v>
      </c>
      <c r="B45" s="17" t="s">
        <v>62</v>
      </c>
      <c r="C45" s="71">
        <f>C46</f>
        <v>496.06</v>
      </c>
      <c r="D45" s="71">
        <f>D46</f>
        <v>496.06</v>
      </c>
      <c r="E45" s="71">
        <f>D45-C45</f>
        <v>0</v>
      </c>
      <c r="F45" s="17" t="s">
        <v>20</v>
      </c>
      <c r="G45" s="27" t="s">
        <v>4</v>
      </c>
      <c r="H45" s="3">
        <v>6.7</v>
      </c>
      <c r="I45" s="10">
        <v>11.8</v>
      </c>
      <c r="J45" s="81">
        <f t="shared" si="3"/>
        <v>5.1000000000000005</v>
      </c>
      <c r="K45" s="4"/>
      <c r="L45" s="22"/>
    </row>
    <row r="46" spans="1:12" ht="57" customHeight="1" x14ac:dyDescent="0.2">
      <c r="A46" s="124">
        <f>A45+1</f>
        <v>15</v>
      </c>
      <c r="B46" s="126" t="s">
        <v>61</v>
      </c>
      <c r="C46" s="122">
        <f>SUM(C48:C50)</f>
        <v>496.06</v>
      </c>
      <c r="D46" s="122">
        <f>SUM(D48:D50)</f>
        <v>496.06</v>
      </c>
      <c r="E46" s="122">
        <f t="shared" ref="E46" si="5">D46-C46</f>
        <v>0</v>
      </c>
      <c r="F46" s="73" t="s">
        <v>21</v>
      </c>
      <c r="G46" s="69" t="s">
        <v>22</v>
      </c>
      <c r="H46" s="21">
        <v>32.6</v>
      </c>
      <c r="I46" s="50">
        <v>46.88</v>
      </c>
      <c r="J46" s="72">
        <f t="shared" si="3"/>
        <v>14.280000000000001</v>
      </c>
      <c r="K46" s="17"/>
    </row>
    <row r="47" spans="1:12" ht="74.25" customHeight="1" x14ac:dyDescent="0.2">
      <c r="A47" s="125"/>
      <c r="B47" s="127"/>
      <c r="C47" s="123"/>
      <c r="D47" s="123"/>
      <c r="E47" s="123"/>
      <c r="F47" s="73" t="s">
        <v>64</v>
      </c>
      <c r="G47" s="69" t="s">
        <v>22</v>
      </c>
      <c r="H47" s="21">
        <v>25</v>
      </c>
      <c r="I47" s="76">
        <v>29.8</v>
      </c>
      <c r="J47" s="77">
        <f t="shared" si="3"/>
        <v>4.8000000000000007</v>
      </c>
      <c r="K47" s="4"/>
    </row>
    <row r="48" spans="1:12" ht="50.25" customHeight="1" x14ac:dyDescent="0.2">
      <c r="A48" s="62">
        <f>A46+1</f>
        <v>16</v>
      </c>
      <c r="B48" s="63" t="s">
        <v>42</v>
      </c>
      <c r="C48" s="67">
        <v>496.06</v>
      </c>
      <c r="D48" s="67">
        <v>496.06</v>
      </c>
      <c r="E48" s="71">
        <f>D48-C48</f>
        <v>0</v>
      </c>
      <c r="F48" s="17" t="s">
        <v>82</v>
      </c>
      <c r="G48" s="6" t="s">
        <v>23</v>
      </c>
      <c r="H48" s="3">
        <v>30</v>
      </c>
      <c r="I48" s="21">
        <v>27.8</v>
      </c>
      <c r="J48" s="18">
        <f>H48-I48</f>
        <v>2.1999999999999993</v>
      </c>
      <c r="K48" s="17" t="s">
        <v>105</v>
      </c>
    </row>
    <row r="49" spans="1:11" ht="78.75" customHeight="1" x14ac:dyDescent="0.2">
      <c r="A49" s="55">
        <f>A48+1</f>
        <v>17</v>
      </c>
      <c r="B49" s="4" t="s">
        <v>63</v>
      </c>
      <c r="C49" s="40">
        <v>0</v>
      </c>
      <c r="D49" s="37">
        <v>0</v>
      </c>
      <c r="E49" s="13">
        <f>D49-C49</f>
        <v>0</v>
      </c>
      <c r="F49" s="17" t="s">
        <v>24</v>
      </c>
      <c r="G49" s="6" t="s">
        <v>23</v>
      </c>
      <c r="H49" s="24">
        <v>0</v>
      </c>
      <c r="I49" s="9">
        <v>0</v>
      </c>
      <c r="J49" s="33">
        <f>H49-I49</f>
        <v>0</v>
      </c>
      <c r="K49" s="17" t="s">
        <v>105</v>
      </c>
    </row>
    <row r="50" spans="1:11" ht="54.75" customHeight="1" x14ac:dyDescent="0.2">
      <c r="A50" s="55">
        <f>A49+1</f>
        <v>18</v>
      </c>
      <c r="B50" s="4" t="s">
        <v>73</v>
      </c>
      <c r="C50" s="40">
        <v>0</v>
      </c>
      <c r="D50" s="40">
        <v>0</v>
      </c>
      <c r="E50" s="13">
        <f>D50-C50</f>
        <v>0</v>
      </c>
      <c r="F50" s="17" t="s">
        <v>84</v>
      </c>
      <c r="G50" s="6" t="s">
        <v>43</v>
      </c>
      <c r="H50" s="24">
        <v>67</v>
      </c>
      <c r="I50" s="24">
        <v>88</v>
      </c>
      <c r="J50" s="24">
        <f>H50-I50</f>
        <v>-21</v>
      </c>
      <c r="K50" s="17" t="s">
        <v>83</v>
      </c>
    </row>
    <row r="51" spans="1:11" x14ac:dyDescent="0.2">
      <c r="C51" s="35"/>
      <c r="D51" s="35"/>
    </row>
    <row r="52" spans="1:11" x14ac:dyDescent="0.2">
      <c r="C52" s="43"/>
      <c r="D52" s="43"/>
    </row>
  </sheetData>
  <mergeCells count="46">
    <mergeCell ref="B35:B37"/>
    <mergeCell ref="C34:C37"/>
    <mergeCell ref="D34:D37"/>
    <mergeCell ref="E34:E37"/>
    <mergeCell ref="A34:A37"/>
    <mergeCell ref="A46:A47"/>
    <mergeCell ref="B46:B47"/>
    <mergeCell ref="C46:C47"/>
    <mergeCell ref="D46:D47"/>
    <mergeCell ref="E46:E47"/>
    <mergeCell ref="A42:A43"/>
    <mergeCell ref="B42:B43"/>
    <mergeCell ref="C42:C43"/>
    <mergeCell ref="D42:D43"/>
    <mergeCell ref="E42:E43"/>
    <mergeCell ref="A24:A33"/>
    <mergeCell ref="B24:B33"/>
    <mergeCell ref="C24:C33"/>
    <mergeCell ref="D24:D33"/>
    <mergeCell ref="E24:E33"/>
    <mergeCell ref="K3:K5"/>
    <mergeCell ref="A18:A21"/>
    <mergeCell ref="C18:C21"/>
    <mergeCell ref="D18:D21"/>
    <mergeCell ref="E18:E21"/>
    <mergeCell ref="A9:A17"/>
    <mergeCell ref="B9:B17"/>
    <mergeCell ref="C9:C17"/>
    <mergeCell ref="D9:D17"/>
    <mergeCell ref="E9:E17"/>
    <mergeCell ref="B18:B21"/>
    <mergeCell ref="A39:A40"/>
    <mergeCell ref="B39:B40"/>
    <mergeCell ref="C39:C40"/>
    <mergeCell ref="D39:D40"/>
    <mergeCell ref="E39:E40"/>
    <mergeCell ref="A1:J1"/>
    <mergeCell ref="A2:J2"/>
    <mergeCell ref="A3:A5"/>
    <mergeCell ref="B3:B5"/>
    <mergeCell ref="C3:E3"/>
    <mergeCell ref="C4:E4"/>
    <mergeCell ref="F3:J3"/>
    <mergeCell ref="H4:J4"/>
    <mergeCell ref="F4:F5"/>
    <mergeCell ref="G4:G5"/>
  </mergeCells>
  <pageMargins left="0.39370078740157483" right="0.11811023622047245" top="0.15748031496062992" bottom="0.19685039370078741" header="0.31496062992125984" footer="0.31496062992125984"/>
  <pageSetup paperSize="9" scale="80" fitToHeight="0" orientation="landscape" r:id="rId1"/>
  <rowBreaks count="2" manualBreakCount="2">
    <brk id="14" max="10" man="1"/>
    <brk id="22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"/>
  <sheetViews>
    <sheetView tabSelected="1" view="pageBreakPreview" zoomScale="80" zoomScaleNormal="100" zoomScaleSheetLayoutView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K1" sqref="K1:K1048576"/>
    </sheetView>
  </sheetViews>
  <sheetFormatPr defaultRowHeight="12.75" x14ac:dyDescent="0.2"/>
  <cols>
    <col min="1" max="1" width="5.42578125" style="14" customWidth="1"/>
    <col min="2" max="2" width="44.28515625" style="14" customWidth="1"/>
    <col min="3" max="3" width="13.7109375" style="14" customWidth="1"/>
    <col min="4" max="4" width="15.5703125" style="14" customWidth="1"/>
    <col min="5" max="5" width="14.7109375" style="14" customWidth="1"/>
    <col min="6" max="6" width="32.7109375" style="14" customWidth="1"/>
    <col min="7" max="7" width="7" style="14" customWidth="1"/>
    <col min="8" max="8" width="7.140625" style="14" customWidth="1"/>
    <col min="9" max="9" width="7" style="14" customWidth="1"/>
    <col min="10" max="10" width="7.5703125" style="14" customWidth="1"/>
    <col min="11" max="11" width="11.42578125" style="14" customWidth="1"/>
    <col min="12" max="13" width="9.140625" style="14"/>
    <col min="14" max="14" width="44.5703125" style="14" customWidth="1"/>
    <col min="15" max="16384" width="9.140625" style="14"/>
  </cols>
  <sheetData>
    <row r="1" spans="1:14" ht="15" customHeight="1" x14ac:dyDescent="0.2">
      <c r="A1" s="82" t="s">
        <v>18</v>
      </c>
      <c r="B1" s="82"/>
      <c r="C1" s="82"/>
      <c r="D1" s="82"/>
      <c r="E1" s="82"/>
      <c r="F1" s="82"/>
      <c r="G1" s="82"/>
      <c r="H1" s="82"/>
      <c r="I1" s="82"/>
      <c r="J1" s="82"/>
    </row>
    <row r="2" spans="1:14" ht="27.75" customHeight="1" x14ac:dyDescent="0.2">
      <c r="A2" s="135" t="s">
        <v>25</v>
      </c>
      <c r="B2" s="135"/>
      <c r="C2" s="135"/>
      <c r="D2" s="135"/>
      <c r="E2" s="135"/>
      <c r="F2" s="135"/>
      <c r="G2" s="135"/>
      <c r="H2" s="135"/>
      <c r="I2" s="135"/>
      <c r="J2" s="135"/>
    </row>
    <row r="3" spans="1:14" ht="32.25" customHeight="1" x14ac:dyDescent="0.2">
      <c r="A3" s="84" t="s">
        <v>0</v>
      </c>
      <c r="B3" s="84" t="s">
        <v>1</v>
      </c>
      <c r="C3" s="84" t="s">
        <v>2</v>
      </c>
      <c r="D3" s="84"/>
      <c r="E3" s="84"/>
      <c r="F3" s="86" t="s">
        <v>3</v>
      </c>
      <c r="G3" s="86"/>
      <c r="H3" s="86"/>
      <c r="I3" s="86"/>
      <c r="J3" s="86"/>
    </row>
    <row r="4" spans="1:14" ht="18.75" customHeight="1" x14ac:dyDescent="0.2">
      <c r="A4" s="84"/>
      <c r="B4" s="84"/>
      <c r="C4" s="85" t="s">
        <v>85</v>
      </c>
      <c r="D4" s="85"/>
      <c r="E4" s="85"/>
      <c r="F4" s="84" t="s">
        <v>14</v>
      </c>
      <c r="G4" s="84" t="s">
        <v>15</v>
      </c>
      <c r="H4" s="85" t="s">
        <v>85</v>
      </c>
      <c r="I4" s="85"/>
      <c r="J4" s="85"/>
    </row>
    <row r="5" spans="1:14" ht="43.5" customHeight="1" x14ac:dyDescent="0.2">
      <c r="A5" s="84"/>
      <c r="B5" s="84"/>
      <c r="C5" s="55" t="s">
        <v>11</v>
      </c>
      <c r="D5" s="55" t="s">
        <v>12</v>
      </c>
      <c r="E5" s="55" t="s">
        <v>13</v>
      </c>
      <c r="F5" s="84"/>
      <c r="G5" s="84"/>
      <c r="H5" s="55" t="s">
        <v>11</v>
      </c>
      <c r="I5" s="55" t="s">
        <v>12</v>
      </c>
      <c r="J5" s="55" t="s">
        <v>16</v>
      </c>
    </row>
    <row r="6" spans="1:14" x14ac:dyDescent="0.2">
      <c r="A6" s="56">
        <v>1</v>
      </c>
      <c r="B6" s="56">
        <v>2</v>
      </c>
      <c r="C6" s="56">
        <v>3</v>
      </c>
      <c r="D6" s="56">
        <v>4</v>
      </c>
      <c r="E6" s="56">
        <v>5</v>
      </c>
      <c r="F6" s="15">
        <v>6</v>
      </c>
      <c r="G6" s="56">
        <v>7</v>
      </c>
      <c r="H6" s="56">
        <v>8</v>
      </c>
      <c r="I6" s="56">
        <v>9</v>
      </c>
      <c r="J6" s="56">
        <v>10</v>
      </c>
    </row>
    <row r="7" spans="1:14" ht="97.5" customHeight="1" x14ac:dyDescent="0.2">
      <c r="A7" s="62">
        <v>1</v>
      </c>
      <c r="B7" s="36" t="s">
        <v>70</v>
      </c>
      <c r="C7" s="61">
        <f>C8</f>
        <v>138486.00999999998</v>
      </c>
      <c r="D7" s="61">
        <f>D8</f>
        <v>137794.63</v>
      </c>
      <c r="E7" s="61">
        <f>D7-C7</f>
        <v>-691.37999999997555</v>
      </c>
      <c r="F7" s="4" t="s">
        <v>95</v>
      </c>
      <c r="G7" s="27" t="s">
        <v>4</v>
      </c>
      <c r="H7" s="3">
        <v>100</v>
      </c>
      <c r="I7" s="3">
        <v>100</v>
      </c>
      <c r="J7" s="3">
        <f>I7-H7</f>
        <v>0</v>
      </c>
      <c r="K7" s="131"/>
      <c r="L7" s="132"/>
      <c r="M7" s="132"/>
      <c r="N7" s="132"/>
    </row>
    <row r="8" spans="1:14" ht="72.75" customHeight="1" x14ac:dyDescent="0.2">
      <c r="A8" s="56">
        <v>2</v>
      </c>
      <c r="B8" s="78" t="s">
        <v>96</v>
      </c>
      <c r="C8" s="61">
        <f>SUM(C9:C13)</f>
        <v>138486.00999999998</v>
      </c>
      <c r="D8" s="61">
        <f>SUM(D9:D13)</f>
        <v>137794.63</v>
      </c>
      <c r="E8" s="61">
        <f t="shared" ref="E8:E13" si="0">D8-C8</f>
        <v>-691.37999999997555</v>
      </c>
      <c r="F8" s="4" t="s">
        <v>97</v>
      </c>
      <c r="G8" s="27" t="s">
        <v>4</v>
      </c>
      <c r="H8" s="3">
        <v>100</v>
      </c>
      <c r="I8" s="3">
        <v>100</v>
      </c>
      <c r="J8" s="3">
        <f t="shared" ref="J8:J10" si="1">I8-H8</f>
        <v>0</v>
      </c>
      <c r="K8" s="131"/>
      <c r="L8" s="132"/>
      <c r="M8" s="132"/>
      <c r="N8" s="132"/>
    </row>
    <row r="9" spans="1:14" ht="249" customHeight="1" x14ac:dyDescent="0.2">
      <c r="A9" s="55">
        <v>3</v>
      </c>
      <c r="B9" s="66" t="s">
        <v>26</v>
      </c>
      <c r="C9" s="60">
        <v>63609.52</v>
      </c>
      <c r="D9" s="60">
        <v>63608.52</v>
      </c>
      <c r="E9" s="61">
        <f t="shared" si="0"/>
        <v>-1</v>
      </c>
      <c r="F9" s="4" t="s">
        <v>34</v>
      </c>
      <c r="G9" s="6" t="s">
        <v>4</v>
      </c>
      <c r="H9" s="18">
        <v>115</v>
      </c>
      <c r="I9" s="52">
        <v>220.7</v>
      </c>
      <c r="J9" s="3">
        <f t="shared" si="1"/>
        <v>105.69999999999999</v>
      </c>
      <c r="K9" s="47"/>
    </row>
    <row r="10" spans="1:14" ht="93.75" customHeight="1" x14ac:dyDescent="0.2">
      <c r="A10" s="55">
        <v>4</v>
      </c>
      <c r="B10" s="66" t="s">
        <v>65</v>
      </c>
      <c r="C10" s="60">
        <v>41247.03</v>
      </c>
      <c r="D10" s="60">
        <v>40843.21</v>
      </c>
      <c r="E10" s="61">
        <f t="shared" si="0"/>
        <v>-403.81999999999971</v>
      </c>
      <c r="F10" s="4" t="s">
        <v>71</v>
      </c>
      <c r="G10" s="6" t="s">
        <v>43</v>
      </c>
      <c r="H10" s="28">
        <v>1225</v>
      </c>
      <c r="I10" s="51">
        <v>1139</v>
      </c>
      <c r="J10" s="3">
        <f t="shared" si="1"/>
        <v>-86</v>
      </c>
    </row>
    <row r="11" spans="1:14" ht="54" customHeight="1" x14ac:dyDescent="0.2">
      <c r="A11" s="96">
        <v>5</v>
      </c>
      <c r="B11" s="99" t="s">
        <v>44</v>
      </c>
      <c r="C11" s="133">
        <v>32879.46</v>
      </c>
      <c r="D11" s="102">
        <v>32792.9</v>
      </c>
      <c r="E11" s="105">
        <f t="shared" si="0"/>
        <v>-86.559999999997672</v>
      </c>
      <c r="F11" s="16" t="s">
        <v>27</v>
      </c>
      <c r="G11" s="11" t="s">
        <v>4</v>
      </c>
      <c r="H11" s="12">
        <v>80</v>
      </c>
      <c r="I11" s="12">
        <v>82</v>
      </c>
      <c r="J11" s="21">
        <f t="shared" ref="J11" si="2">I11-H11</f>
        <v>2</v>
      </c>
    </row>
    <row r="12" spans="1:14" ht="54" customHeight="1" x14ac:dyDescent="0.2">
      <c r="A12" s="97"/>
      <c r="B12" s="100"/>
      <c r="C12" s="134"/>
      <c r="D12" s="103"/>
      <c r="E12" s="106"/>
      <c r="F12" s="45" t="s">
        <v>110</v>
      </c>
      <c r="G12" s="46" t="s">
        <v>10</v>
      </c>
      <c r="H12" s="46">
        <v>1740</v>
      </c>
      <c r="I12" s="11">
        <v>1873</v>
      </c>
      <c r="J12" s="21">
        <f t="shared" ref="J12:J13" si="3">I12-H12</f>
        <v>133</v>
      </c>
    </row>
    <row r="13" spans="1:14" ht="66.75" customHeight="1" x14ac:dyDescent="0.2">
      <c r="A13" s="55">
        <v>6</v>
      </c>
      <c r="B13" s="79" t="s">
        <v>98</v>
      </c>
      <c r="C13" s="74">
        <v>750</v>
      </c>
      <c r="D13" s="64">
        <v>550</v>
      </c>
      <c r="E13" s="61">
        <f t="shared" si="0"/>
        <v>-200</v>
      </c>
      <c r="F13" s="80" t="s">
        <v>99</v>
      </c>
      <c r="G13" s="49" t="s">
        <v>100</v>
      </c>
      <c r="H13" s="49">
        <v>10</v>
      </c>
      <c r="I13" s="49">
        <v>8</v>
      </c>
      <c r="J13" s="3">
        <f t="shared" si="3"/>
        <v>-2</v>
      </c>
    </row>
  </sheetData>
  <mergeCells count="17">
    <mergeCell ref="C4:E4"/>
    <mergeCell ref="A1:J1"/>
    <mergeCell ref="A2:J2"/>
    <mergeCell ref="A3:A5"/>
    <mergeCell ref="B3:B5"/>
    <mergeCell ref="C3:E3"/>
    <mergeCell ref="F3:J3"/>
    <mergeCell ref="F4:F5"/>
    <mergeCell ref="G4:G5"/>
    <mergeCell ref="H4:J4"/>
    <mergeCell ref="K8:N8"/>
    <mergeCell ref="K7:N7"/>
    <mergeCell ref="B11:B12"/>
    <mergeCell ref="A11:A12"/>
    <mergeCell ref="C11:C12"/>
    <mergeCell ref="D11:D12"/>
    <mergeCell ref="E11:E12"/>
  </mergeCells>
  <pageMargins left="0.11811023622047245" right="0.11811023622047245" top="0" bottom="0" header="0.31496062992125984" footer="0.31496062992125984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Развитие отраслей АПК</vt:lpstr>
      <vt:lpstr>Повышение эффективности</vt:lpstr>
      <vt:lpstr>'Повышение эффективности'!Заголовки_для_печати</vt:lpstr>
      <vt:lpstr>'Развитие отраслей АПК'!Заголовки_для_печати</vt:lpstr>
      <vt:lpstr>'Повышение эффективности'!Область_печати</vt:lpstr>
      <vt:lpstr>'Развитие отраслей АПК'!Область_печати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2023-07-07T11:21:32Z</dcterms:modified>
</cp:coreProperties>
</file>