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Развитие отраслей АПК" sheetId="1" r:id="rId1"/>
    <sheet name="Повышение эффективности" sheetId="7" r:id="rId2"/>
  </sheets>
  <definedNames>
    <definedName name="_xlnm.Print_Titles" localSheetId="1">'Повышение эффективности'!$4:$6</definedName>
    <definedName name="_xlnm.Print_Titles" localSheetId="0">'Развитие отраслей АПК'!$3:$5</definedName>
    <definedName name="_xlnm.Print_Area" localSheetId="1">'Повышение эффективности'!$A$1:$J$12</definedName>
    <definedName name="_xlnm.Print_Area" localSheetId="0">'Развитие отраслей АПК'!$A$1:$J$47</definedName>
  </definedNames>
  <calcPr calcId="145621"/>
</workbook>
</file>

<file path=xl/calcChain.xml><?xml version="1.0" encoding="utf-8"?>
<calcChain xmlns="http://schemas.openxmlformats.org/spreadsheetml/2006/main">
  <c r="E36" i="1" l="1"/>
  <c r="J47" i="1" l="1"/>
  <c r="C43" i="1"/>
  <c r="D43" i="1"/>
  <c r="D23" i="1"/>
  <c r="C23" i="1"/>
  <c r="E47" i="1"/>
  <c r="J36" i="1"/>
  <c r="A8" i="1"/>
  <c r="A9" i="1" s="1"/>
  <c r="A18" i="1" s="1"/>
  <c r="A21" i="1" s="1"/>
  <c r="A22" i="1" s="1"/>
  <c r="A23" i="1" s="1"/>
  <c r="A24" i="1" s="1"/>
  <c r="A34" i="1" s="1"/>
  <c r="A36" i="1" s="1"/>
  <c r="A37" i="1" s="1"/>
  <c r="A39" i="1" s="1"/>
  <c r="A40" i="1" s="1"/>
  <c r="A42" i="1" s="1"/>
  <c r="A43" i="1" s="1"/>
  <c r="A45" i="1" s="1"/>
  <c r="A46" i="1" s="1"/>
  <c r="A47" i="1" s="1"/>
  <c r="E21" i="1" l="1"/>
  <c r="J46" i="1"/>
  <c r="J45" i="1"/>
  <c r="J44" i="1"/>
  <c r="J34" i="1"/>
  <c r="J21" i="1"/>
  <c r="J22" i="1"/>
  <c r="J23" i="1"/>
  <c r="J24" i="1"/>
  <c r="J25" i="1"/>
  <c r="J20" i="1"/>
  <c r="J43" i="1" l="1"/>
  <c r="J39" i="1"/>
  <c r="J40" i="1"/>
  <c r="J41" i="1"/>
  <c r="J42" i="1"/>
  <c r="J37" i="1"/>
  <c r="J38" i="1"/>
  <c r="J33" i="1"/>
  <c r="J32" i="1"/>
  <c r="J31" i="1"/>
  <c r="J30" i="1"/>
  <c r="J29" i="1"/>
  <c r="J28" i="1"/>
  <c r="J26" i="1"/>
  <c r="J27" i="1"/>
  <c r="J35" i="1"/>
  <c r="E34" i="1"/>
  <c r="E24" i="1"/>
  <c r="C22" i="1"/>
  <c r="C39" i="1"/>
  <c r="C37" i="1" s="1"/>
  <c r="D39" i="1"/>
  <c r="D37" i="1" s="1"/>
  <c r="E40" i="1"/>
  <c r="C42" i="1"/>
  <c r="D42" i="1"/>
  <c r="E45" i="1"/>
  <c r="E23" i="1" l="1"/>
  <c r="E22" i="1" s="1"/>
  <c r="D22" i="1"/>
  <c r="E37" i="1"/>
  <c r="E42" i="1"/>
  <c r="E39" i="1"/>
  <c r="E43" i="1"/>
  <c r="D8" i="1" l="1"/>
  <c r="C8" i="1"/>
  <c r="J18" i="1"/>
  <c r="J19" i="1"/>
  <c r="J17" i="1"/>
  <c r="J14" i="1"/>
  <c r="J15" i="1"/>
  <c r="J16" i="1"/>
  <c r="J11" i="1"/>
  <c r="J12" i="1"/>
  <c r="J13" i="1"/>
  <c r="E46" i="1" l="1"/>
  <c r="E10" i="7" l="1"/>
  <c r="J10" i="7"/>
  <c r="J8" i="7" l="1"/>
  <c r="J9" i="7"/>
  <c r="J12" i="7" l="1"/>
  <c r="E9" i="7" l="1"/>
  <c r="E11" i="7"/>
  <c r="D8" i="7"/>
  <c r="C8" i="7"/>
  <c r="J11" i="7" l="1"/>
  <c r="C7" i="7"/>
  <c r="J7" i="7"/>
  <c r="E8" i="7" l="1"/>
  <c r="D7" i="7"/>
  <c r="E7" i="7" s="1"/>
  <c r="E18" i="1"/>
  <c r="E9" i="1"/>
  <c r="J8" i="1"/>
  <c r="J9" i="1"/>
  <c r="J10" i="1"/>
  <c r="J7" i="1"/>
  <c r="C7" i="1" l="1"/>
  <c r="E8" i="1" l="1"/>
  <c r="D7" i="1"/>
  <c r="E7" i="1" l="1"/>
</calcChain>
</file>

<file path=xl/sharedStrings.xml><?xml version="1.0" encoding="utf-8"?>
<sst xmlns="http://schemas.openxmlformats.org/spreadsheetml/2006/main" count="149" uniqueCount="98">
  <si>
    <t>№ п/п</t>
  </si>
  <si>
    <t xml:space="preserve">Цели, задачи, мероприятия ведомственной целевой программы </t>
  </si>
  <si>
    <t xml:space="preserve">Объем бюджетных расходов, тыс. руб. </t>
  </si>
  <si>
    <t>Показатели результатов деятельности</t>
  </si>
  <si>
    <t>%</t>
  </si>
  <si>
    <t>тыс. га</t>
  </si>
  <si>
    <t>млрд рублей</t>
  </si>
  <si>
    <t>в % к предыдущему году</t>
  </si>
  <si>
    <t>тыс. тонн</t>
  </si>
  <si>
    <t>тыс. голов</t>
  </si>
  <si>
    <t>голов</t>
  </si>
  <si>
    <t>план</t>
  </si>
  <si>
    <t>факт</t>
  </si>
  <si>
    <t>отклонение                +, -</t>
  </si>
  <si>
    <t>показатель</t>
  </si>
  <si>
    <t>ед. изм.</t>
  </si>
  <si>
    <t xml:space="preserve">отклонение, +, - </t>
  </si>
  <si>
    <t>Доля площади, засеваемой гибридами F1, в общей площади посевов</t>
  </si>
  <si>
    <t>ОТЧЕТ О РЕАЛИЗАЦИИ ВЕДОМСТВЕННОЙ ЦЕЛЕВОЙ ПРОГРАММЫ</t>
  </si>
  <si>
    <t>млрд. рублей</t>
  </si>
  <si>
    <t>Рентабельность сельскохозяйственных организаций (с учетом субсидий)</t>
  </si>
  <si>
    <t>Среднемесячная заработная плата работников сельского хозяйства (без субъектов малого предпринимательства)</t>
  </si>
  <si>
    <t>тыс. руб.</t>
  </si>
  <si>
    <t>млн. руб.</t>
  </si>
  <si>
    <t>Объем ссудной задолженности по субсидируемым инвестиционным кредитам (займам), выданным на развитие агропромышленного комплекса</t>
  </si>
  <si>
    <t xml:space="preserve">"Повышение эффективности государственного управления в сфере сельского хозяйства и рыбной промышленности Астраханской области"
</t>
  </si>
  <si>
    <t>Мероприятие 1. Обеспечение деятельности министерства сельского хозяйства и рыбной промышленности Астраханской области</t>
  </si>
  <si>
    <t>Доля прибыльных предприятий в общем количестве сельскохозяйственных предприятий области</t>
  </si>
  <si>
    <t>Процент обеспеченности техническими ресурсами рабочих мест специалистов  министерства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</si>
  <si>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</si>
  <si>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Производство молока в хозяйствах всех категорий</t>
  </si>
  <si>
    <t>Объем валовой продукции растениеводства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</si>
  <si>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</si>
  <si>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</si>
  <si>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</t>
  </si>
  <si>
    <t>Темп роста инвестиций в основной капитал в сельском хозяйстве</t>
  </si>
  <si>
    <t>Индекс производства продукции растениеводства в хозяйствах всех категорий (в сопоставимых ценах)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</si>
  <si>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</si>
  <si>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Доля площади, засеваемой элитными семенами, в общей площади посевов, занятых семенами сортов растений</t>
  </si>
  <si>
    <t>Объем валовой продукции по отрасли животноводство</t>
  </si>
  <si>
    <t>Доля застрахованной посевной (посадочной) площади в общей посевной (посадочной) площади (в условных единицах площади)</t>
  </si>
  <si>
    <t>Производство яиц в сельскохозяйственных организациях, крестьянских (фермерских) хозяйствах, включая индивидуальных предпринимателей</t>
  </si>
  <si>
    <t>Доля застрахованного поголовья сельскохозяйственных животных в общем поголовье сельскохозяйственных животных</t>
  </si>
  <si>
    <t>Мероприятие 1. Содействие в обеспечении финансовой устойчивости предприятий при кредитовании оборотных средств</t>
  </si>
  <si>
    <t>единиц</t>
  </si>
  <si>
    <t>Мероприятие 3. Обеспечение деятельности подведомственных казенных учреждений</t>
  </si>
  <si>
    <t>"Развитие отраслей агропромышленного комплекса Астраханской области"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</si>
  <si>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</si>
  <si>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</si>
  <si>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</si>
  <si>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</si>
  <si>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Валовой сбор овощей в зимних теплицах  в сельскохозяйственных организациях, крестьянских (фермерских) хозяйствах, включая индивидуальных предпринимателей</t>
  </si>
  <si>
    <t>Мероприятие 3. Стимулирование развития отечественного семеноводства путем проведения научно-исследовательских, экспериментальных и внедренческих работ.</t>
  </si>
  <si>
    <t>Количество проведенных  научно-исследовательских, экспериментальных и внедренческих работ</t>
  </si>
  <si>
    <t>Цель 2. Развитие отрасли животноводства в Астраханской области</t>
  </si>
  <si>
    <t xml:space="preserve"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 </t>
  </si>
  <si>
    <t>Индекс производства продукции животноводства в хозяйствах всех категорий (в сопоставимых ценах) к предыдущему году</t>
  </si>
  <si>
    <t xml:space="preserve"> % </t>
  </si>
  <si>
    <t>млн штук</t>
  </si>
  <si>
    <t>тыс. усл. голов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</si>
  <si>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</si>
  <si>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Задача 3. Создание условий для малых форм хозяйствования, способствующих увеличению объемов производства товарной продукции</t>
  </si>
  <si>
    <t>Мероприятие 1. Предоставление грантовой поддержки малым формам хозяйствования</t>
  </si>
  <si>
    <t>Задача 4. Создание условий для повышения финансовой устойчивости  предприятий АПК</t>
  </si>
  <si>
    <t xml:space="preserve">Цель 4. Повышение финансовой устойчивости агропромышленного комплекса </t>
  </si>
  <si>
    <t>Мероприятие 2.  Содействие в обеспечении финансовой устойчивости при реализации инвестиционных проектов за счет субсидирования кредитных средств</t>
  </si>
  <si>
    <t>Среднемесячная начисленная заработная плата работников по виду экономической деятельности «Сельское, лесное хозяйство, охота, рыболовство и рыбоводство»</t>
  </si>
  <si>
    <t>Мероприятие 2. Обеспечение реализации органами местного самоуправления муниципальных районов Астраханской области переданных полномочий министерства сельского хозяйства и рыбной промышленности Астраханской области по развитию сельскохозяйственного производства</t>
  </si>
  <si>
    <t>Уровень участия Астраханской области в реализации Государственной программы развития сельского хозяйства и регулирования рынков сельскохозяйственной продукции, сырья и продовольствия</t>
  </si>
  <si>
    <t>Размер посевных площадей, занятых бахчевыми сельскохозяйственными культурами в субъекте Российской Федерации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</si>
  <si>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 в животноводстве и товарном рыбоводстве</t>
  </si>
  <si>
    <t>Цель 3. Развитие малых форм хозяйствования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</si>
  <si>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</si>
  <si>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Цель. Повышение эффективности деятельности министерства сельского хозяйства и рыбной промышленности Астраханской области в развитии агропромышленного и рыбохозяйственного комплексов.</t>
  </si>
  <si>
    <t>Количество получателей государственной поддержки в рамках государственной программы</t>
  </si>
  <si>
    <t>2021 год</t>
  </si>
  <si>
    <t>Мероприятие 3. Повышение воспроизводства крупного рогатого скота и улучшение его продуктивных качеств в личных подсобных хозяйствах Астраханской области</t>
  </si>
  <si>
    <t xml:space="preserve">Мероприятие 3. Реализация инвестиционных проектов в сфере АПК на территории Астраханской области </t>
  </si>
  <si>
    <t>Производство скота и птицы на убой в хозяйствах всех категорий (в живом весе)</t>
  </si>
  <si>
    <t>Численность племенного маточного поголовья сельскохозяйственных животных (в пересчете на условные головы)</t>
  </si>
  <si>
    <t>Прирост маточного товарного поголовья  крупного рогатого скота специализированных мясных пород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</t>
  </si>
  <si>
    <t>Прирост маточного товарного поголовья овец и коз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</t>
  </si>
  <si>
    <t>Количество искусственно осемененных сельскохозяйственных животных в личных подсобных хозяйствах</t>
  </si>
  <si>
    <t>Прирост объема сельскохозяйственной продукции, произведенной в отчетном году крестьянскими (фермерскими) хозяйствами и индивидуальными предпринимателями, реализующими проекты с помощью грантовой поддержки на развитие семейных ферм и гранта «Агропрогресс» за последние 5 лет (включая отчетный год) по отношению к предыдущему году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</si>
  <si>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5 лет (включая отчетный год) по отношению к предыдущему году</t>
  </si>
  <si>
    <t>Количество проектов развития малых форм хозяйствования, реализуемых с помощью грантовой поддержки</t>
  </si>
  <si>
    <t>Количество проектов грантополучателей, реализуемых с помощью грантовой поддержки по развитию семейных ферм и гранта «Агропрогресс»</t>
  </si>
  <si>
    <t>Количество проектов грантополучателей, реализуемых с помощью грантовой поддержки на развитие материально-технической базы сельскохозяйственных потребительских кооперативов</t>
  </si>
  <si>
    <t>Объем ссудной задолженности по кредитам (займам), заключенным на срок до 1 года,</t>
  </si>
  <si>
    <t>Количество реализуемых  инвестиционных проектов в сфере АПК на территории Астраханской области</t>
  </si>
  <si>
    <t>Размер посевных площадей, занятых зерновыми зернобобовыми, масличными (за исключением рапса и сои) и кормовыми сельскохозяйственными культурамив сельскохозяйственных организациях, крестьянских (фермерских) хозяйствах, включая индивидуальных предпринимателей, в субъекте Российской Федерации</t>
  </si>
  <si>
    <t>Прирост производства  овощей открытого грунта в сельскохозяйственных организациях, крестьянских (фермерских) хозяйствах, и у индивидуальных предпринимателей, за отчетный год по отношению к показателю, предусмотренному соглашение с субъектом Российской Федерации за предыдущий год</t>
  </si>
  <si>
    <t>Площадь закладки многолетних насаждений в сельскохозяйственных организациях, крестьянских (фермерских) хозяйствах, и у индивидуальных предпринимателей</t>
  </si>
  <si>
    <t>Численность маточного товарного поголовья крупного рогатого скота специализированных мясных пород,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</t>
  </si>
  <si>
    <t>Численность маточного товарного поголовья овец и коз (в том числе ярки и козочки от года и старше),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</t>
  </si>
  <si>
    <t>Численность поголовья мясных табунных лошадей в сельскохозяйственных организациях, крестьянских (фермерских) хозяйствах, включая индивидуальных предпринимателей</t>
  </si>
  <si>
    <t>Задача. Создание условий для реализации программных мероприятий государственной программы</t>
  </si>
  <si>
    <t>Количество искусственно осемененных сельскохозяйственных животных в хозяйствах всех категорий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</si>
</sst>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2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2" fillId="0" borderId="1" xfId="0" applyFont="1" applyFill="1" applyBorder="1" applyAlignment="1">
      <alignment horizontal="justify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view="pageBreakPreview" zoomScale="90" zoomScaleNormal="100" zoomScaleSheetLayoutView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C49" sqref="C49:D49"/>
    </sheetView>
  </sheetViews>
  <sheetFormatPr defaultRowHeight="12.75" x14ac:dyDescent="0.2"/>
  <cols>
    <col min="1" max="1" width="5.42578125" style="15" customWidth="1"/>
    <col min="2" max="2" width="41" style="15" customWidth="1"/>
    <col min="3" max="3" width="13.28515625" style="15" customWidth="1"/>
    <col min="4" max="4" width="14" style="15" customWidth="1"/>
    <col min="5" max="5" width="14.7109375" style="15" customWidth="1"/>
    <col min="6" max="6" width="32.7109375" style="15" customWidth="1"/>
    <col min="7" max="7" width="7.7109375" style="15" customWidth="1"/>
    <col min="8" max="8" width="7.140625" style="15" customWidth="1"/>
    <col min="9" max="9" width="7" style="15" customWidth="1"/>
    <col min="10" max="10" width="7.5703125" style="15" customWidth="1"/>
    <col min="11" max="16384" width="9.140625" style="15"/>
  </cols>
  <sheetData>
    <row r="1" spans="1:10" ht="15" customHeight="1" x14ac:dyDescent="0.2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7.75" customHeight="1" x14ac:dyDescent="0.2">
      <c r="A2" s="68" t="s">
        <v>46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 customHeight="1" x14ac:dyDescent="0.2">
      <c r="A3" s="69" t="s">
        <v>0</v>
      </c>
      <c r="B3" s="69" t="s">
        <v>1</v>
      </c>
      <c r="C3" s="69" t="s">
        <v>2</v>
      </c>
      <c r="D3" s="69"/>
      <c r="E3" s="69"/>
      <c r="F3" s="71" t="s">
        <v>3</v>
      </c>
      <c r="G3" s="71"/>
      <c r="H3" s="71"/>
      <c r="I3" s="71"/>
      <c r="J3" s="71"/>
    </row>
    <row r="4" spans="1:10" ht="18.75" customHeight="1" x14ac:dyDescent="0.2">
      <c r="A4" s="69"/>
      <c r="B4" s="69"/>
      <c r="C4" s="70" t="s">
        <v>75</v>
      </c>
      <c r="D4" s="70"/>
      <c r="E4" s="70"/>
      <c r="F4" s="69" t="s">
        <v>14</v>
      </c>
      <c r="G4" s="69" t="s">
        <v>15</v>
      </c>
      <c r="H4" s="70" t="s">
        <v>75</v>
      </c>
      <c r="I4" s="70"/>
      <c r="J4" s="70"/>
    </row>
    <row r="5" spans="1:10" ht="40.5" customHeight="1" x14ac:dyDescent="0.2">
      <c r="A5" s="69"/>
      <c r="B5" s="69"/>
      <c r="C5" s="56" t="s">
        <v>11</v>
      </c>
      <c r="D5" s="56" t="s">
        <v>12</v>
      </c>
      <c r="E5" s="56" t="s">
        <v>13</v>
      </c>
      <c r="F5" s="69"/>
      <c r="G5" s="69"/>
      <c r="H5" s="56" t="s">
        <v>11</v>
      </c>
      <c r="I5" s="56" t="s">
        <v>12</v>
      </c>
      <c r="J5" s="56" t="s">
        <v>16</v>
      </c>
    </row>
    <row r="6" spans="1:10" x14ac:dyDescent="0.2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16">
        <v>6</v>
      </c>
      <c r="G6" s="66">
        <v>7</v>
      </c>
      <c r="H6" s="66">
        <v>8</v>
      </c>
      <c r="I6" s="66">
        <v>9</v>
      </c>
      <c r="J6" s="66">
        <v>10</v>
      </c>
    </row>
    <row r="7" spans="1:10" ht="53.25" customHeight="1" x14ac:dyDescent="0.2">
      <c r="A7" s="59">
        <v>1</v>
      </c>
      <c r="B7" s="17" t="s">
        <v>47</v>
      </c>
      <c r="C7" s="61">
        <f>C8</f>
        <v>275817.38029</v>
      </c>
      <c r="D7" s="61">
        <f>D8</f>
        <v>258888.15191000002</v>
      </c>
      <c r="E7" s="61">
        <f>D7-C7</f>
        <v>-16929.228379999986</v>
      </c>
      <c r="F7" s="18" t="s">
        <v>36</v>
      </c>
      <c r="G7" s="34" t="s">
        <v>7</v>
      </c>
      <c r="H7" s="3">
        <v>100</v>
      </c>
      <c r="I7" s="34">
        <v>103.5</v>
      </c>
      <c r="J7" s="3">
        <f>I7-H7</f>
        <v>3.5</v>
      </c>
    </row>
    <row r="8" spans="1:10" ht="65.25" customHeight="1" x14ac:dyDescent="0.2">
      <c r="A8" s="66">
        <f>A7+1</f>
        <v>2</v>
      </c>
      <c r="B8" s="19" t="s">
        <v>48</v>
      </c>
      <c r="C8" s="58">
        <f>SUM(C9:C21)</f>
        <v>275817.38029</v>
      </c>
      <c r="D8" s="58">
        <f>SUM(D9:D21)</f>
        <v>258888.15191000002</v>
      </c>
      <c r="E8" s="61">
        <f t="shared" ref="E8" si="0">D8-C8</f>
        <v>-16929.228379999986</v>
      </c>
      <c r="F8" s="19" t="s">
        <v>31</v>
      </c>
      <c r="G8" s="34" t="s">
        <v>19</v>
      </c>
      <c r="H8" s="11">
        <v>29.9</v>
      </c>
      <c r="I8" s="3">
        <v>39.700000000000003</v>
      </c>
      <c r="J8" s="3">
        <f t="shared" ref="J8:J25" si="1">I8-H8</f>
        <v>9.8000000000000043</v>
      </c>
    </row>
    <row r="9" spans="1:10" ht="129.75" customHeight="1" x14ac:dyDescent="0.2">
      <c r="A9" s="91">
        <f>A8+1</f>
        <v>3</v>
      </c>
      <c r="B9" s="80" t="s">
        <v>72</v>
      </c>
      <c r="C9" s="95">
        <v>171643.03125999999</v>
      </c>
      <c r="D9" s="95">
        <v>154864.12288000001</v>
      </c>
      <c r="E9" s="98">
        <f>D9-C9</f>
        <v>-16778.908379999979</v>
      </c>
      <c r="F9" s="62" t="s">
        <v>90</v>
      </c>
      <c r="G9" s="6" t="s">
        <v>5</v>
      </c>
      <c r="H9" s="11">
        <v>38</v>
      </c>
      <c r="I9" s="11">
        <v>40.200000000000003</v>
      </c>
      <c r="J9" s="41">
        <f t="shared" si="1"/>
        <v>2.2000000000000028</v>
      </c>
    </row>
    <row r="10" spans="1:10" ht="67.5" customHeight="1" x14ac:dyDescent="0.2">
      <c r="A10" s="92"/>
      <c r="B10" s="81"/>
      <c r="C10" s="96"/>
      <c r="D10" s="96"/>
      <c r="E10" s="99"/>
      <c r="F10" s="62" t="s">
        <v>32</v>
      </c>
      <c r="G10" s="6" t="s">
        <v>8</v>
      </c>
      <c r="H10" s="11">
        <v>1185</v>
      </c>
      <c r="I10" s="11">
        <v>1286.2</v>
      </c>
      <c r="J10" s="3">
        <f t="shared" si="1"/>
        <v>101.20000000000005</v>
      </c>
    </row>
    <row r="11" spans="1:10" ht="67.5" customHeight="1" x14ac:dyDescent="0.2">
      <c r="A11" s="92"/>
      <c r="B11" s="81"/>
      <c r="C11" s="96"/>
      <c r="D11" s="96"/>
      <c r="E11" s="99"/>
      <c r="F11" s="62" t="s">
        <v>37</v>
      </c>
      <c r="G11" s="6" t="s">
        <v>8</v>
      </c>
      <c r="H11" s="20">
        <v>325</v>
      </c>
      <c r="I11" s="66">
        <v>360.2</v>
      </c>
      <c r="J11" s="3">
        <f t="shared" si="1"/>
        <v>35.199999999999989</v>
      </c>
    </row>
    <row r="12" spans="1:10" ht="58.5" customHeight="1" x14ac:dyDescent="0.2">
      <c r="A12" s="92"/>
      <c r="B12" s="81"/>
      <c r="C12" s="96"/>
      <c r="D12" s="96"/>
      <c r="E12" s="99"/>
      <c r="F12" s="8" t="s">
        <v>38</v>
      </c>
      <c r="G12" s="6" t="s">
        <v>4</v>
      </c>
      <c r="H12" s="20">
        <v>5</v>
      </c>
      <c r="I12" s="66">
        <v>5.2</v>
      </c>
      <c r="J12" s="3">
        <f t="shared" si="1"/>
        <v>0.20000000000000018</v>
      </c>
    </row>
    <row r="13" spans="1:10" ht="57" customHeight="1" x14ac:dyDescent="0.2">
      <c r="A13" s="92"/>
      <c r="B13" s="81"/>
      <c r="C13" s="96"/>
      <c r="D13" s="96"/>
      <c r="E13" s="99"/>
      <c r="F13" s="2" t="s">
        <v>40</v>
      </c>
      <c r="G13" s="7" t="s">
        <v>4</v>
      </c>
      <c r="H13" s="20">
        <v>16.5</v>
      </c>
      <c r="I13" s="66">
        <v>16.600000000000001</v>
      </c>
      <c r="J13" s="3">
        <f t="shared" si="1"/>
        <v>0.10000000000000142</v>
      </c>
    </row>
    <row r="14" spans="1:10" ht="38.25" customHeight="1" x14ac:dyDescent="0.2">
      <c r="A14" s="92"/>
      <c r="B14" s="81"/>
      <c r="C14" s="96"/>
      <c r="D14" s="96"/>
      <c r="E14" s="99"/>
      <c r="F14" s="2" t="s">
        <v>17</v>
      </c>
      <c r="G14" s="7" t="s">
        <v>4</v>
      </c>
      <c r="H14" s="20">
        <v>24.4</v>
      </c>
      <c r="I14" s="66">
        <v>33.299999999999997</v>
      </c>
      <c r="J14" s="3">
        <f t="shared" si="1"/>
        <v>8.8999999999999986</v>
      </c>
    </row>
    <row r="15" spans="1:10" ht="65.25" customHeight="1" x14ac:dyDescent="0.2">
      <c r="A15" s="92"/>
      <c r="B15" s="81"/>
      <c r="C15" s="96"/>
      <c r="D15" s="96"/>
      <c r="E15" s="99"/>
      <c r="F15" s="22" t="s">
        <v>33</v>
      </c>
      <c r="G15" s="6" t="s">
        <v>8</v>
      </c>
      <c r="H15" s="37">
        <v>1.08</v>
      </c>
      <c r="I15" s="66">
        <v>1.1599999999999999</v>
      </c>
      <c r="J15" s="3">
        <f t="shared" si="1"/>
        <v>7.9999999999999849E-2</v>
      </c>
    </row>
    <row r="16" spans="1:10" ht="72.75" customHeight="1" x14ac:dyDescent="0.2">
      <c r="A16" s="92"/>
      <c r="B16" s="81"/>
      <c r="C16" s="96"/>
      <c r="D16" s="96"/>
      <c r="E16" s="99"/>
      <c r="F16" s="22" t="s">
        <v>51</v>
      </c>
      <c r="G16" s="6" t="s">
        <v>8</v>
      </c>
      <c r="H16" s="20">
        <v>0.5</v>
      </c>
      <c r="I16" s="66">
        <v>3.8</v>
      </c>
      <c r="J16" s="3">
        <f t="shared" si="1"/>
        <v>3.3</v>
      </c>
    </row>
    <row r="17" spans="1:10" ht="59.25" customHeight="1" x14ac:dyDescent="0.2">
      <c r="A17" s="93"/>
      <c r="B17" s="94"/>
      <c r="C17" s="97"/>
      <c r="D17" s="97"/>
      <c r="E17" s="100"/>
      <c r="F17" s="22" t="s">
        <v>69</v>
      </c>
      <c r="G17" s="6" t="s">
        <v>5</v>
      </c>
      <c r="H17" s="20">
        <v>8.1999999999999993</v>
      </c>
      <c r="I17" s="66">
        <v>8.6999999999999993</v>
      </c>
      <c r="J17" s="3">
        <f t="shared" si="1"/>
        <v>0.5</v>
      </c>
    </row>
    <row r="18" spans="1:10" ht="87" customHeight="1" x14ac:dyDescent="0.2">
      <c r="A18" s="69">
        <f>A9+1</f>
        <v>4</v>
      </c>
      <c r="B18" s="101" t="s">
        <v>50</v>
      </c>
      <c r="C18" s="88">
        <v>104005.26846000001</v>
      </c>
      <c r="D18" s="89">
        <v>103854.94846</v>
      </c>
      <c r="E18" s="90">
        <f>D18-C18</f>
        <v>-150.32000000000698</v>
      </c>
      <c r="F18" s="8" t="s">
        <v>49</v>
      </c>
      <c r="G18" s="6" t="s">
        <v>8</v>
      </c>
      <c r="H18" s="5">
        <v>36.799999999999997</v>
      </c>
      <c r="I18" s="20">
        <v>63</v>
      </c>
      <c r="J18" s="3">
        <f t="shared" si="1"/>
        <v>26.200000000000003</v>
      </c>
    </row>
    <row r="19" spans="1:10" ht="135" customHeight="1" x14ac:dyDescent="0.2">
      <c r="A19" s="69"/>
      <c r="B19" s="101"/>
      <c r="C19" s="88"/>
      <c r="D19" s="89"/>
      <c r="E19" s="90"/>
      <c r="F19" s="8" t="s">
        <v>91</v>
      </c>
      <c r="G19" s="6" t="s">
        <v>8</v>
      </c>
      <c r="H19" s="5">
        <v>0.5</v>
      </c>
      <c r="I19" s="5">
        <v>30.9</v>
      </c>
      <c r="J19" s="3">
        <f t="shared" si="1"/>
        <v>30.4</v>
      </c>
    </row>
    <row r="20" spans="1:10" ht="76.5" customHeight="1" x14ac:dyDescent="0.2">
      <c r="A20" s="69"/>
      <c r="B20" s="101"/>
      <c r="C20" s="88"/>
      <c r="D20" s="89"/>
      <c r="E20" s="90"/>
      <c r="F20" s="8" t="s">
        <v>92</v>
      </c>
      <c r="G20" s="6" t="s">
        <v>5</v>
      </c>
      <c r="H20" s="31">
        <v>0.01</v>
      </c>
      <c r="I20" s="6">
        <v>0.03</v>
      </c>
      <c r="J20" s="21">
        <f t="shared" si="1"/>
        <v>1.9999999999999997E-2</v>
      </c>
    </row>
    <row r="21" spans="1:10" ht="55.5" customHeight="1" x14ac:dyDescent="0.2">
      <c r="A21" s="56">
        <f>A18+1</f>
        <v>5</v>
      </c>
      <c r="B21" s="54" t="s">
        <v>52</v>
      </c>
      <c r="C21" s="60">
        <v>169.08056999999999</v>
      </c>
      <c r="D21" s="60">
        <v>169.08056999999999</v>
      </c>
      <c r="E21" s="61">
        <f>D21-C21</f>
        <v>0</v>
      </c>
      <c r="F21" s="2" t="s">
        <v>53</v>
      </c>
      <c r="G21" s="7" t="s">
        <v>44</v>
      </c>
      <c r="H21" s="36">
        <v>1</v>
      </c>
      <c r="I21" s="36">
        <v>2</v>
      </c>
      <c r="J21" s="3">
        <f t="shared" si="1"/>
        <v>1</v>
      </c>
    </row>
    <row r="22" spans="1:10" s="29" customFormat="1" ht="115.5" customHeight="1" x14ac:dyDescent="0.2">
      <c r="A22" s="56">
        <f>A21+1</f>
        <v>6</v>
      </c>
      <c r="B22" s="62" t="s">
        <v>54</v>
      </c>
      <c r="C22" s="10">
        <f>C23</f>
        <v>195917.15193999998</v>
      </c>
      <c r="D22" s="10">
        <f t="shared" ref="D22:E22" si="2">D23</f>
        <v>181981.58687</v>
      </c>
      <c r="E22" s="10">
        <f t="shared" si="2"/>
        <v>-13935.565069999982</v>
      </c>
      <c r="F22" s="62" t="s">
        <v>56</v>
      </c>
      <c r="G22" s="1" t="s">
        <v>57</v>
      </c>
      <c r="H22" s="20">
        <v>100.1</v>
      </c>
      <c r="I22" s="66">
        <v>98</v>
      </c>
      <c r="J22" s="3">
        <f t="shared" si="1"/>
        <v>-2.0999999999999943</v>
      </c>
    </row>
    <row r="23" spans="1:10" s="29" customFormat="1" ht="79.5" customHeight="1" x14ac:dyDescent="0.2">
      <c r="A23" s="56">
        <f>A22+1</f>
        <v>7</v>
      </c>
      <c r="B23" s="62" t="s">
        <v>55</v>
      </c>
      <c r="C23" s="10">
        <f>C24+C34+C36</f>
        <v>195917.15193999998</v>
      </c>
      <c r="D23" s="10">
        <f>D24+D34+D36</f>
        <v>181981.58687</v>
      </c>
      <c r="E23" s="10">
        <f>D23-C23</f>
        <v>-13935.565069999982</v>
      </c>
      <c r="F23" s="62" t="s">
        <v>39</v>
      </c>
      <c r="G23" s="1" t="s">
        <v>6</v>
      </c>
      <c r="H23" s="20">
        <v>21</v>
      </c>
      <c r="I23" s="66">
        <v>23.9</v>
      </c>
      <c r="J23" s="3">
        <f t="shared" si="1"/>
        <v>2.8999999999999986</v>
      </c>
    </row>
    <row r="24" spans="1:10" s="29" customFormat="1" ht="48.75" customHeight="1" x14ac:dyDescent="0.2">
      <c r="A24" s="78">
        <f>A23+1</f>
        <v>8</v>
      </c>
      <c r="B24" s="80" t="s">
        <v>70</v>
      </c>
      <c r="C24" s="82">
        <v>161808.22039999999</v>
      </c>
      <c r="D24" s="84">
        <v>161734.96786999999</v>
      </c>
      <c r="E24" s="86">
        <f>D24-C24</f>
        <v>-73.252529999997932</v>
      </c>
      <c r="F24" s="62" t="s">
        <v>30</v>
      </c>
      <c r="G24" s="6" t="s">
        <v>8</v>
      </c>
      <c r="H24" s="20">
        <v>179</v>
      </c>
      <c r="I24" s="66">
        <v>178.2</v>
      </c>
      <c r="J24" s="3">
        <f t="shared" si="1"/>
        <v>-0.80000000000001137</v>
      </c>
    </row>
    <row r="25" spans="1:10" s="29" customFormat="1" ht="66.75" customHeight="1" x14ac:dyDescent="0.2">
      <c r="A25" s="79"/>
      <c r="B25" s="81"/>
      <c r="C25" s="83"/>
      <c r="D25" s="85"/>
      <c r="E25" s="87"/>
      <c r="F25" s="62" t="s">
        <v>29</v>
      </c>
      <c r="G25" s="6" t="s">
        <v>8</v>
      </c>
      <c r="H25" s="20">
        <v>38.799999999999997</v>
      </c>
      <c r="I25" s="66">
        <v>42.4</v>
      </c>
      <c r="J25" s="3">
        <f t="shared" si="1"/>
        <v>3.6000000000000014</v>
      </c>
    </row>
    <row r="26" spans="1:10" s="29" customFormat="1" ht="63.75" customHeight="1" x14ac:dyDescent="0.2">
      <c r="A26" s="79"/>
      <c r="B26" s="81"/>
      <c r="C26" s="83"/>
      <c r="D26" s="85"/>
      <c r="E26" s="87"/>
      <c r="F26" s="62" t="s">
        <v>41</v>
      </c>
      <c r="G26" s="6" t="s">
        <v>58</v>
      </c>
      <c r="H26" s="20">
        <v>235.5</v>
      </c>
      <c r="I26" s="66">
        <v>257.8</v>
      </c>
      <c r="J26" s="66">
        <f t="shared" ref="J26:J44" si="3">I26-H26</f>
        <v>22.300000000000011</v>
      </c>
    </row>
    <row r="27" spans="1:10" s="29" customFormat="1" ht="103.5" customHeight="1" x14ac:dyDescent="0.2">
      <c r="A27" s="79"/>
      <c r="B27" s="81"/>
      <c r="C27" s="83"/>
      <c r="D27" s="85"/>
      <c r="E27" s="87"/>
      <c r="F27" s="62" t="s">
        <v>93</v>
      </c>
      <c r="G27" s="6" t="s">
        <v>9</v>
      </c>
      <c r="H27" s="20">
        <v>24.1</v>
      </c>
      <c r="I27" s="66">
        <v>29.9</v>
      </c>
      <c r="J27" s="66">
        <f t="shared" si="3"/>
        <v>5.7999999999999972</v>
      </c>
    </row>
    <row r="28" spans="1:10" s="29" customFormat="1" ht="45" customHeight="1" x14ac:dyDescent="0.2">
      <c r="A28" s="79"/>
      <c r="B28" s="81"/>
      <c r="C28" s="83"/>
      <c r="D28" s="85"/>
      <c r="E28" s="87"/>
      <c r="F28" s="62" t="s">
        <v>78</v>
      </c>
      <c r="G28" s="6" t="s">
        <v>8</v>
      </c>
      <c r="H28" s="20">
        <v>72.599999999999994</v>
      </c>
      <c r="I28" s="66">
        <v>72.7</v>
      </c>
      <c r="J28" s="66">
        <f t="shared" si="3"/>
        <v>0.10000000000000853</v>
      </c>
    </row>
    <row r="29" spans="1:10" s="29" customFormat="1" ht="63" customHeight="1" x14ac:dyDescent="0.2">
      <c r="A29" s="79"/>
      <c r="B29" s="81"/>
      <c r="C29" s="83"/>
      <c r="D29" s="85"/>
      <c r="E29" s="87"/>
      <c r="F29" s="62" t="s">
        <v>79</v>
      </c>
      <c r="G29" s="6" t="s">
        <v>59</v>
      </c>
      <c r="H29" s="20">
        <v>13.4</v>
      </c>
      <c r="I29" s="66">
        <v>15.7</v>
      </c>
      <c r="J29" s="66">
        <f t="shared" si="3"/>
        <v>2.2999999999999989</v>
      </c>
    </row>
    <row r="30" spans="1:10" s="29" customFormat="1" ht="112.5" customHeight="1" x14ac:dyDescent="0.2">
      <c r="A30" s="79"/>
      <c r="B30" s="81"/>
      <c r="C30" s="83"/>
      <c r="D30" s="85"/>
      <c r="E30" s="87"/>
      <c r="F30" s="62" t="s">
        <v>94</v>
      </c>
      <c r="G30" s="6" t="s">
        <v>9</v>
      </c>
      <c r="H30" s="37">
        <v>650.04999999999995</v>
      </c>
      <c r="I30" s="66">
        <v>653.4</v>
      </c>
      <c r="J30" s="66">
        <f t="shared" si="3"/>
        <v>3.3500000000000227</v>
      </c>
    </row>
    <row r="31" spans="1:10" s="29" customFormat="1" ht="97.5" customHeight="1" x14ac:dyDescent="0.2">
      <c r="A31" s="79"/>
      <c r="B31" s="81"/>
      <c r="C31" s="83"/>
      <c r="D31" s="85"/>
      <c r="E31" s="87"/>
      <c r="F31" s="62" t="s">
        <v>95</v>
      </c>
      <c r="G31" s="6" t="s">
        <v>9</v>
      </c>
      <c r="H31" s="20">
        <v>19.600000000000001</v>
      </c>
      <c r="I31" s="66">
        <v>21</v>
      </c>
      <c r="J31" s="66">
        <f t="shared" si="3"/>
        <v>1.3999999999999986</v>
      </c>
    </row>
    <row r="32" spans="1:10" s="29" customFormat="1" ht="121.5" customHeight="1" x14ac:dyDescent="0.2">
      <c r="A32" s="79"/>
      <c r="B32" s="81"/>
      <c r="C32" s="83"/>
      <c r="D32" s="85"/>
      <c r="E32" s="87"/>
      <c r="F32" s="62" t="s">
        <v>34</v>
      </c>
      <c r="G32" s="6" t="s">
        <v>8</v>
      </c>
      <c r="H32" s="38">
        <v>9.5000000000000001E-2</v>
      </c>
      <c r="I32" s="66">
        <v>9.6000000000000002E-2</v>
      </c>
      <c r="J32" s="66">
        <f t="shared" si="3"/>
        <v>1.0000000000000009E-3</v>
      </c>
    </row>
    <row r="33" spans="1:11" s="29" customFormat="1" ht="51" customHeight="1" x14ac:dyDescent="0.2">
      <c r="A33" s="79"/>
      <c r="B33" s="81"/>
      <c r="C33" s="83"/>
      <c r="D33" s="85"/>
      <c r="E33" s="87"/>
      <c r="F33" s="62" t="s">
        <v>42</v>
      </c>
      <c r="G33" s="6" t="s">
        <v>4</v>
      </c>
      <c r="H33" s="37">
        <v>0.04</v>
      </c>
      <c r="I33" s="66">
        <v>12.54</v>
      </c>
      <c r="J33" s="66">
        <f t="shared" si="3"/>
        <v>12.5</v>
      </c>
    </row>
    <row r="34" spans="1:11" s="29" customFormat="1" ht="105" customHeight="1" x14ac:dyDescent="0.2">
      <c r="A34" s="78">
        <f>A24+1</f>
        <v>9</v>
      </c>
      <c r="B34" s="80" t="s">
        <v>60</v>
      </c>
      <c r="C34" s="82">
        <v>33488.931539999998</v>
      </c>
      <c r="D34" s="84">
        <v>19626.618999999999</v>
      </c>
      <c r="E34" s="86">
        <f t="shared" ref="E34" si="4">D34-C34</f>
        <v>-13862.312539999999</v>
      </c>
      <c r="F34" s="22" t="s">
        <v>80</v>
      </c>
      <c r="G34" s="6" t="s">
        <v>9</v>
      </c>
      <c r="H34" s="30">
        <v>0.05</v>
      </c>
      <c r="I34" s="31">
        <v>0.35699999999999998</v>
      </c>
      <c r="J34" s="38">
        <f t="shared" si="3"/>
        <v>0.307</v>
      </c>
    </row>
    <row r="35" spans="1:11" s="29" customFormat="1" ht="96.75" customHeight="1" x14ac:dyDescent="0.2">
      <c r="A35" s="79"/>
      <c r="B35" s="81"/>
      <c r="C35" s="83"/>
      <c r="D35" s="85"/>
      <c r="E35" s="87"/>
      <c r="F35" s="62" t="s">
        <v>81</v>
      </c>
      <c r="G35" s="6" t="s">
        <v>9</v>
      </c>
      <c r="H35" s="66">
        <v>0.05</v>
      </c>
      <c r="I35" s="38">
        <v>0.46</v>
      </c>
      <c r="J35" s="66">
        <f t="shared" si="3"/>
        <v>0.41000000000000003</v>
      </c>
    </row>
    <row r="36" spans="1:11" s="29" customFormat="1" ht="90.75" customHeight="1" x14ac:dyDescent="0.2">
      <c r="A36" s="44">
        <f>A34+1</f>
        <v>10</v>
      </c>
      <c r="B36" s="62" t="s">
        <v>76</v>
      </c>
      <c r="C36" s="41">
        <v>620</v>
      </c>
      <c r="D36" s="45">
        <v>620</v>
      </c>
      <c r="E36" s="55">
        <f>D36-C36</f>
        <v>0</v>
      </c>
      <c r="F36" s="62" t="s">
        <v>82</v>
      </c>
      <c r="G36" s="6" t="s">
        <v>10</v>
      </c>
      <c r="H36" s="37">
        <v>1280</v>
      </c>
      <c r="I36" s="66">
        <v>1348</v>
      </c>
      <c r="J36" s="66">
        <f t="shared" si="3"/>
        <v>68</v>
      </c>
    </row>
    <row r="37" spans="1:11" s="25" customFormat="1" ht="139.5" customHeight="1" x14ac:dyDescent="0.2">
      <c r="A37" s="72">
        <f>A36+1</f>
        <v>11</v>
      </c>
      <c r="B37" s="74" t="s">
        <v>71</v>
      </c>
      <c r="C37" s="76">
        <f>C39</f>
        <v>170000</v>
      </c>
      <c r="D37" s="76">
        <f>D39</f>
        <v>148014.9</v>
      </c>
      <c r="E37" s="76">
        <f>D37-C37</f>
        <v>-21985.100000000006</v>
      </c>
      <c r="F37" s="22" t="s">
        <v>83</v>
      </c>
      <c r="G37" s="6" t="s">
        <v>4</v>
      </c>
      <c r="H37" s="6">
        <v>6</v>
      </c>
      <c r="I37" s="6">
        <v>12.6</v>
      </c>
      <c r="J37" s="66">
        <f t="shared" si="3"/>
        <v>6.6</v>
      </c>
      <c r="K37" s="29"/>
    </row>
    <row r="38" spans="1:11" s="25" customFormat="1" ht="105.75" customHeight="1" x14ac:dyDescent="0.2">
      <c r="A38" s="73"/>
      <c r="B38" s="75"/>
      <c r="C38" s="77"/>
      <c r="D38" s="77"/>
      <c r="E38" s="77"/>
      <c r="F38" s="2" t="s">
        <v>84</v>
      </c>
      <c r="G38" s="6" t="s">
        <v>4</v>
      </c>
      <c r="H38" s="28">
        <v>8</v>
      </c>
      <c r="I38" s="20">
        <v>41.31</v>
      </c>
      <c r="J38" s="66">
        <f t="shared" si="3"/>
        <v>33.31</v>
      </c>
    </row>
    <row r="39" spans="1:11" s="25" customFormat="1" ht="66" customHeight="1" x14ac:dyDescent="0.2">
      <c r="A39" s="63">
        <f>A37+1</f>
        <v>12</v>
      </c>
      <c r="B39" s="64" t="s">
        <v>61</v>
      </c>
      <c r="C39" s="65">
        <f>C40</f>
        <v>170000</v>
      </c>
      <c r="D39" s="65">
        <f>SUM(D40:D41)</f>
        <v>148014.9</v>
      </c>
      <c r="E39" s="65">
        <f>D39-C39</f>
        <v>-21985.100000000006</v>
      </c>
      <c r="F39" s="2" t="s">
        <v>85</v>
      </c>
      <c r="G39" s="26" t="s">
        <v>44</v>
      </c>
      <c r="H39" s="28">
        <v>8</v>
      </c>
      <c r="I39" s="28">
        <v>10</v>
      </c>
      <c r="J39" s="66">
        <f t="shared" si="3"/>
        <v>2</v>
      </c>
    </row>
    <row r="40" spans="1:11" s="25" customFormat="1" ht="77.25" customHeight="1" x14ac:dyDescent="0.2">
      <c r="A40" s="102">
        <f>A39+1</f>
        <v>13</v>
      </c>
      <c r="B40" s="104" t="s">
        <v>62</v>
      </c>
      <c r="C40" s="82">
        <v>170000</v>
      </c>
      <c r="D40" s="82">
        <v>148014.9</v>
      </c>
      <c r="E40" s="107">
        <f>D40-C40</f>
        <v>-21985.100000000006</v>
      </c>
      <c r="F40" s="2" t="s">
        <v>86</v>
      </c>
      <c r="G40" s="26" t="s">
        <v>44</v>
      </c>
      <c r="H40" s="28">
        <v>6</v>
      </c>
      <c r="I40" s="28">
        <v>8</v>
      </c>
      <c r="J40" s="66">
        <f t="shared" si="3"/>
        <v>2</v>
      </c>
    </row>
    <row r="41" spans="1:11" s="25" customFormat="1" ht="88.5" customHeight="1" x14ac:dyDescent="0.2">
      <c r="A41" s="103"/>
      <c r="B41" s="105"/>
      <c r="C41" s="106"/>
      <c r="D41" s="106"/>
      <c r="E41" s="108"/>
      <c r="F41" s="2" t="s">
        <v>87</v>
      </c>
      <c r="G41" s="26" t="s">
        <v>44</v>
      </c>
      <c r="H41" s="9">
        <v>2</v>
      </c>
      <c r="I41" s="9">
        <v>2</v>
      </c>
      <c r="J41" s="66">
        <f t="shared" si="3"/>
        <v>0</v>
      </c>
    </row>
    <row r="42" spans="1:11" ht="50.25" customHeight="1" x14ac:dyDescent="0.2">
      <c r="A42" s="59">
        <f>A40+1</f>
        <v>14</v>
      </c>
      <c r="B42" s="19" t="s">
        <v>64</v>
      </c>
      <c r="C42" s="51">
        <f>C43</f>
        <v>716.82947000000001</v>
      </c>
      <c r="D42" s="51">
        <f>D43</f>
        <v>646.94748000000004</v>
      </c>
      <c r="E42" s="51">
        <f>D42-C42</f>
        <v>-69.881989999999973</v>
      </c>
      <c r="F42" s="19" t="s">
        <v>20</v>
      </c>
      <c r="G42" s="34" t="s">
        <v>4</v>
      </c>
      <c r="H42" s="3">
        <v>0.3</v>
      </c>
      <c r="I42" s="3">
        <v>0.3</v>
      </c>
      <c r="J42" s="66">
        <f t="shared" si="3"/>
        <v>0</v>
      </c>
      <c r="K42" s="25"/>
    </row>
    <row r="43" spans="1:11" ht="57" customHeight="1" x14ac:dyDescent="0.2">
      <c r="A43" s="109">
        <f>A42+1</f>
        <v>15</v>
      </c>
      <c r="B43" s="111" t="s">
        <v>63</v>
      </c>
      <c r="C43" s="107">
        <f>SUM(C45:C47)</f>
        <v>716.82947000000001</v>
      </c>
      <c r="D43" s="107">
        <f>SUM(D45:D47)</f>
        <v>646.94748000000004</v>
      </c>
      <c r="E43" s="107">
        <f t="shared" ref="E43" si="5">D43-C43</f>
        <v>-69.881989999999973</v>
      </c>
      <c r="F43" s="50" t="s">
        <v>21</v>
      </c>
      <c r="G43" s="52" t="s">
        <v>22</v>
      </c>
      <c r="H43" s="24">
        <v>24.2</v>
      </c>
      <c r="I43" s="47">
        <v>29.1</v>
      </c>
      <c r="J43" s="49">
        <f t="shared" si="3"/>
        <v>4.9000000000000021</v>
      </c>
    </row>
    <row r="44" spans="1:11" ht="74.25" customHeight="1" x14ac:dyDescent="0.2">
      <c r="A44" s="110"/>
      <c r="B44" s="112"/>
      <c r="C44" s="108"/>
      <c r="D44" s="108"/>
      <c r="E44" s="108"/>
      <c r="F44" s="50" t="s">
        <v>66</v>
      </c>
      <c r="G44" s="52" t="s">
        <v>22</v>
      </c>
      <c r="H44" s="24">
        <v>16.600000000000001</v>
      </c>
      <c r="I44" s="48">
        <v>24.4</v>
      </c>
      <c r="J44" s="49">
        <f t="shared" si="3"/>
        <v>7.7999999999999972</v>
      </c>
    </row>
    <row r="45" spans="1:11" ht="50.25" customHeight="1" x14ac:dyDescent="0.2">
      <c r="A45" s="59">
        <f>A43+1</f>
        <v>16</v>
      </c>
      <c r="B45" s="54" t="s">
        <v>43</v>
      </c>
      <c r="C45" s="53">
        <v>707.12946999999997</v>
      </c>
      <c r="D45" s="53">
        <v>641.63499999999999</v>
      </c>
      <c r="E45" s="51">
        <f>D45-C45</f>
        <v>-65.494469999999978</v>
      </c>
      <c r="F45" s="19" t="s">
        <v>88</v>
      </c>
      <c r="G45" s="6" t="s">
        <v>23</v>
      </c>
      <c r="H45" s="3">
        <v>30</v>
      </c>
      <c r="I45" s="24">
        <v>30</v>
      </c>
      <c r="J45" s="20">
        <f>H45-I45</f>
        <v>0</v>
      </c>
    </row>
    <row r="46" spans="1:11" ht="78.75" customHeight="1" x14ac:dyDescent="0.2">
      <c r="A46" s="56">
        <f>A45+1</f>
        <v>17</v>
      </c>
      <c r="B46" s="4" t="s">
        <v>65</v>
      </c>
      <c r="C46" s="42">
        <v>9.6999999999999993</v>
      </c>
      <c r="D46" s="41">
        <v>5.3124799999999999</v>
      </c>
      <c r="E46" s="14">
        <f>D46-C46</f>
        <v>-4.3875199999999994</v>
      </c>
      <c r="F46" s="19" t="s">
        <v>24</v>
      </c>
      <c r="G46" s="6" t="s">
        <v>23</v>
      </c>
      <c r="H46" s="38">
        <v>3.0000000000000001E-3</v>
      </c>
      <c r="I46" s="21">
        <v>0</v>
      </c>
      <c r="J46" s="37">
        <f>H46-I46</f>
        <v>3.0000000000000001E-3</v>
      </c>
    </row>
    <row r="47" spans="1:11" ht="54.75" customHeight="1" x14ac:dyDescent="0.2">
      <c r="A47" s="56">
        <f>A46+1</f>
        <v>18</v>
      </c>
      <c r="B47" s="4" t="s">
        <v>77</v>
      </c>
      <c r="C47" s="42">
        <v>0</v>
      </c>
      <c r="D47" s="42">
        <v>0</v>
      </c>
      <c r="E47" s="14">
        <f>D47-C47</f>
        <v>0</v>
      </c>
      <c r="F47" s="19" t="s">
        <v>89</v>
      </c>
      <c r="G47" s="6" t="s">
        <v>44</v>
      </c>
      <c r="H47" s="28">
        <v>92</v>
      </c>
      <c r="I47" s="28">
        <v>92</v>
      </c>
      <c r="J47" s="37">
        <f>H47-I47</f>
        <v>0</v>
      </c>
    </row>
    <row r="48" spans="1:11" x14ac:dyDescent="0.2">
      <c r="C48" s="39"/>
      <c r="D48" s="39"/>
    </row>
    <row r="49" spans="3:4" x14ac:dyDescent="0.2">
      <c r="C49" s="46"/>
      <c r="D49" s="46"/>
    </row>
  </sheetData>
  <mergeCells count="45">
    <mergeCell ref="A43:A44"/>
    <mergeCell ref="B43:B44"/>
    <mergeCell ref="C43:C44"/>
    <mergeCell ref="D43:D44"/>
    <mergeCell ref="E43:E44"/>
    <mergeCell ref="A40:A41"/>
    <mergeCell ref="B40:B41"/>
    <mergeCell ref="C40:C41"/>
    <mergeCell ref="D40:D41"/>
    <mergeCell ref="E40:E41"/>
    <mergeCell ref="A24:A33"/>
    <mergeCell ref="B24:B33"/>
    <mergeCell ref="C24:C33"/>
    <mergeCell ref="D24:D33"/>
    <mergeCell ref="E24:E33"/>
    <mergeCell ref="A34:A35"/>
    <mergeCell ref="B34:B35"/>
    <mergeCell ref="C34:C35"/>
    <mergeCell ref="D34:D35"/>
    <mergeCell ref="E34:E35"/>
    <mergeCell ref="A18:A20"/>
    <mergeCell ref="C18:C20"/>
    <mergeCell ref="D18:D20"/>
    <mergeCell ref="E18:E20"/>
    <mergeCell ref="A9:A17"/>
    <mergeCell ref="B9:B17"/>
    <mergeCell ref="C9:C17"/>
    <mergeCell ref="D9:D17"/>
    <mergeCell ref="E9:E17"/>
    <mergeCell ref="B18:B20"/>
    <mergeCell ref="A37:A38"/>
    <mergeCell ref="B37:B38"/>
    <mergeCell ref="C37:C38"/>
    <mergeCell ref="D37:D38"/>
    <mergeCell ref="E37:E38"/>
    <mergeCell ref="A1:J1"/>
    <mergeCell ref="A2:J2"/>
    <mergeCell ref="A3:A5"/>
    <mergeCell ref="B3:B5"/>
    <mergeCell ref="C3:E3"/>
    <mergeCell ref="C4:E4"/>
    <mergeCell ref="F3:J3"/>
    <mergeCell ref="H4:J4"/>
    <mergeCell ref="F4:F5"/>
    <mergeCell ref="G4:G5"/>
  </mergeCells>
  <pageMargins left="0.39370078740157483" right="0.11811023622047245" top="0.15748031496062992" bottom="0.19685039370078741" header="0.31496062992125984" footer="0.31496062992125984"/>
  <pageSetup paperSize="9" scale="93" fitToHeight="0" orientation="landscape" r:id="rId1"/>
  <rowBreaks count="1" manualBreakCount="1">
    <brk id="1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zoomScale="80" zoomScaleNormal="10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1" sqref="C11:C12"/>
    </sheetView>
  </sheetViews>
  <sheetFormatPr defaultRowHeight="12.75" x14ac:dyDescent="0.2"/>
  <cols>
    <col min="1" max="1" width="5.42578125" style="15" customWidth="1"/>
    <col min="2" max="2" width="44.28515625" style="15" customWidth="1"/>
    <col min="3" max="3" width="13.7109375" style="15" customWidth="1"/>
    <col min="4" max="4" width="15.5703125" style="15" customWidth="1"/>
    <col min="5" max="5" width="14.7109375" style="15" customWidth="1"/>
    <col min="6" max="6" width="32.7109375" style="15" customWidth="1"/>
    <col min="7" max="7" width="7" style="15" customWidth="1"/>
    <col min="8" max="8" width="7.140625" style="15" customWidth="1"/>
    <col min="9" max="9" width="7" style="15" customWidth="1"/>
    <col min="10" max="10" width="7.5703125" style="15" customWidth="1"/>
    <col min="11" max="16384" width="9.140625" style="15"/>
  </cols>
  <sheetData>
    <row r="1" spans="1:10" ht="15" customHeight="1" x14ac:dyDescent="0.2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7.75" customHeight="1" x14ac:dyDescent="0.2">
      <c r="A2" s="115" t="s">
        <v>25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32.25" customHeight="1" x14ac:dyDescent="0.2">
      <c r="A3" s="69" t="s">
        <v>0</v>
      </c>
      <c r="B3" s="69" t="s">
        <v>1</v>
      </c>
      <c r="C3" s="69" t="s">
        <v>2</v>
      </c>
      <c r="D3" s="69"/>
      <c r="E3" s="69"/>
      <c r="F3" s="71" t="s">
        <v>3</v>
      </c>
      <c r="G3" s="71"/>
      <c r="H3" s="71"/>
      <c r="I3" s="71"/>
      <c r="J3" s="71"/>
    </row>
    <row r="4" spans="1:10" ht="18.75" customHeight="1" x14ac:dyDescent="0.2">
      <c r="A4" s="69"/>
      <c r="B4" s="69"/>
      <c r="C4" s="70" t="s">
        <v>75</v>
      </c>
      <c r="D4" s="70"/>
      <c r="E4" s="70"/>
      <c r="F4" s="69" t="s">
        <v>14</v>
      </c>
      <c r="G4" s="69" t="s">
        <v>15</v>
      </c>
      <c r="H4" s="70" t="s">
        <v>75</v>
      </c>
      <c r="I4" s="70"/>
      <c r="J4" s="70"/>
    </row>
    <row r="5" spans="1:10" ht="43.5" customHeight="1" x14ac:dyDescent="0.2">
      <c r="A5" s="69"/>
      <c r="B5" s="69"/>
      <c r="C5" s="56" t="s">
        <v>11</v>
      </c>
      <c r="D5" s="56" t="s">
        <v>12</v>
      </c>
      <c r="E5" s="56" t="s">
        <v>13</v>
      </c>
      <c r="F5" s="69"/>
      <c r="G5" s="69"/>
      <c r="H5" s="56" t="s">
        <v>11</v>
      </c>
      <c r="I5" s="56" t="s">
        <v>12</v>
      </c>
      <c r="J5" s="56" t="s">
        <v>16</v>
      </c>
    </row>
    <row r="6" spans="1:10" x14ac:dyDescent="0.2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16">
        <v>6</v>
      </c>
      <c r="G6" s="66">
        <v>7</v>
      </c>
      <c r="H6" s="66">
        <v>8</v>
      </c>
      <c r="I6" s="66">
        <v>9</v>
      </c>
      <c r="J6" s="66">
        <v>10</v>
      </c>
    </row>
    <row r="7" spans="1:10" ht="97.5" customHeight="1" x14ac:dyDescent="0.2">
      <c r="A7" s="59">
        <v>1</v>
      </c>
      <c r="B7" s="40" t="s">
        <v>73</v>
      </c>
      <c r="C7" s="58">
        <f>C8</f>
        <v>109742.19</v>
      </c>
      <c r="D7" s="58">
        <f>D8</f>
        <v>108923.73636000001</v>
      </c>
      <c r="E7" s="58">
        <f>D7-C7</f>
        <v>-818.45363999999245</v>
      </c>
      <c r="F7" s="4" t="s">
        <v>68</v>
      </c>
      <c r="G7" s="34" t="s">
        <v>4</v>
      </c>
      <c r="H7" s="3">
        <v>100</v>
      </c>
      <c r="I7" s="3">
        <v>100</v>
      </c>
      <c r="J7" s="3">
        <f>I7-H7</f>
        <v>0</v>
      </c>
    </row>
    <row r="8" spans="1:10" ht="72.75" customHeight="1" x14ac:dyDescent="0.2">
      <c r="A8" s="66">
        <v>2</v>
      </c>
      <c r="B8" s="23" t="s">
        <v>96</v>
      </c>
      <c r="C8" s="58">
        <f>SUM(C9:C12)</f>
        <v>109742.19</v>
      </c>
      <c r="D8" s="58">
        <f>SUM(D9:D12)</f>
        <v>108923.73636000001</v>
      </c>
      <c r="E8" s="58">
        <f t="shared" ref="E8:E11" si="0">D8-C8</f>
        <v>-818.45363999999245</v>
      </c>
      <c r="F8" s="4" t="s">
        <v>27</v>
      </c>
      <c r="G8" s="34" t="s">
        <v>4</v>
      </c>
      <c r="H8" s="3">
        <v>95.4</v>
      </c>
      <c r="I8" s="3">
        <v>95.4</v>
      </c>
      <c r="J8" s="3">
        <f t="shared" ref="J8:J10" si="1">I8-H8</f>
        <v>0</v>
      </c>
    </row>
    <row r="9" spans="1:10" ht="59.25" customHeight="1" x14ac:dyDescent="0.2">
      <c r="A9" s="56">
        <v>3</v>
      </c>
      <c r="B9" s="62" t="s">
        <v>26</v>
      </c>
      <c r="C9" s="57">
        <v>49662.71</v>
      </c>
      <c r="D9" s="57">
        <v>49449.086360000001</v>
      </c>
      <c r="E9" s="58">
        <f t="shared" si="0"/>
        <v>-213.62363999999798</v>
      </c>
      <c r="F9" s="4" t="s">
        <v>35</v>
      </c>
      <c r="G9" s="6" t="s">
        <v>4</v>
      </c>
      <c r="H9" s="20">
        <v>110.3</v>
      </c>
      <c r="I9" s="43">
        <v>115.6</v>
      </c>
      <c r="J9" s="3">
        <f t="shared" si="1"/>
        <v>5.2999999999999972</v>
      </c>
    </row>
    <row r="10" spans="1:10" ht="93.75" customHeight="1" x14ac:dyDescent="0.2">
      <c r="A10" s="56">
        <v>4</v>
      </c>
      <c r="B10" s="62" t="s">
        <v>67</v>
      </c>
      <c r="C10" s="57">
        <v>35821.83</v>
      </c>
      <c r="D10" s="57">
        <v>35432.94</v>
      </c>
      <c r="E10" s="58">
        <f t="shared" si="0"/>
        <v>-388.88999999999942</v>
      </c>
      <c r="F10" s="4" t="s">
        <v>74</v>
      </c>
      <c r="G10" s="6" t="s">
        <v>44</v>
      </c>
      <c r="H10" s="35">
        <v>1220</v>
      </c>
      <c r="I10" s="32">
        <v>1247</v>
      </c>
      <c r="J10" s="3">
        <f t="shared" si="1"/>
        <v>27</v>
      </c>
    </row>
    <row r="11" spans="1:10" ht="89.25" customHeight="1" x14ac:dyDescent="0.2">
      <c r="A11" s="91">
        <v>5</v>
      </c>
      <c r="B11" s="80" t="s">
        <v>45</v>
      </c>
      <c r="C11" s="113">
        <v>24257.65</v>
      </c>
      <c r="D11" s="95">
        <v>24041.71</v>
      </c>
      <c r="E11" s="98">
        <f t="shared" si="0"/>
        <v>-215.94000000000233</v>
      </c>
      <c r="F11" s="17" t="s">
        <v>28</v>
      </c>
      <c r="G11" s="12" t="s">
        <v>4</v>
      </c>
      <c r="H11" s="13">
        <v>100</v>
      </c>
      <c r="I11" s="13">
        <v>70</v>
      </c>
      <c r="J11" s="24">
        <f t="shared" ref="J11" si="2">I11-H11</f>
        <v>-30</v>
      </c>
    </row>
    <row r="12" spans="1:10" ht="54" customHeight="1" x14ac:dyDescent="0.2">
      <c r="A12" s="93"/>
      <c r="B12" s="94"/>
      <c r="C12" s="114"/>
      <c r="D12" s="97"/>
      <c r="E12" s="100"/>
      <c r="F12" s="27" t="s">
        <v>97</v>
      </c>
      <c r="G12" s="33" t="s">
        <v>10</v>
      </c>
      <c r="H12" s="33">
        <v>1653</v>
      </c>
      <c r="I12" s="6">
        <v>1728</v>
      </c>
      <c r="J12" s="3">
        <f t="shared" ref="J12" si="3">I12-H12</f>
        <v>75</v>
      </c>
    </row>
  </sheetData>
  <mergeCells count="15">
    <mergeCell ref="C4:E4"/>
    <mergeCell ref="A1:J1"/>
    <mergeCell ref="A2:J2"/>
    <mergeCell ref="A3:A5"/>
    <mergeCell ref="B3:B5"/>
    <mergeCell ref="C3:E3"/>
    <mergeCell ref="F3:J3"/>
    <mergeCell ref="F4:F5"/>
    <mergeCell ref="G4:G5"/>
    <mergeCell ref="H4:J4"/>
    <mergeCell ref="B11:B12"/>
    <mergeCell ref="A11:A12"/>
    <mergeCell ref="C11:C12"/>
    <mergeCell ref="D11:D12"/>
    <mergeCell ref="E11:E12"/>
  </mergeCells>
  <pageMargins left="0.11811023622047245" right="0.11811023622047245" top="0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Развитие отраслей АПК</vt:lpstr>
      <vt:lpstr>Повышение эффективности</vt:lpstr>
      <vt:lpstr>'Повышение эффективности'!Заголовки_для_печати</vt:lpstr>
      <vt:lpstr>'Развитие отраслей АПК'!Заголовки_для_печати</vt:lpstr>
      <vt:lpstr>'Повышение эффективности'!Область_печати</vt:lpstr>
      <vt:lpstr>'Развитие отраслей АПК'!Область_печати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2022-05-23T12:36:18Z</dcterms:modified>
</cp:coreProperties>
</file>