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Растениеводство" sheetId="1" r:id="rId1"/>
    <sheet name="Животноводство" sheetId="10" r:id="rId2"/>
    <sheet name="Малые формы" sheetId="5" r:id="rId3"/>
    <sheet name="Кредиты" sheetId="9" r:id="rId4"/>
    <sheet name="Повышение эффективности" sheetId="7" r:id="rId5"/>
  </sheets>
  <definedNames>
    <definedName name="_xlnm.Print_Titles" localSheetId="2">'Малые формы'!$3:$5</definedName>
    <definedName name="_xlnm.Print_Titles" localSheetId="4">'Повышение эффективности'!$4:$6</definedName>
    <definedName name="_xlnm.Print_Titles" localSheetId="0">Растениеводство!$3:$5</definedName>
    <definedName name="_xlnm.Print_Area" localSheetId="1">Животноводство!$A$1:$J$18</definedName>
    <definedName name="_xlnm.Print_Area" localSheetId="3">Кредиты!$A$1:$J$10</definedName>
    <definedName name="_xlnm.Print_Area" localSheetId="2">'Малые формы'!$A$1:$J$11</definedName>
    <definedName name="_xlnm.Print_Area" localSheetId="4">'Повышение эффективности'!$A$1:$J$15</definedName>
    <definedName name="_xlnm.Print_Area" localSheetId="0">Растениеводство!$A$1:$J$20</definedName>
  </definedNames>
  <calcPr calcId="145621"/>
</workbook>
</file>

<file path=xl/calcChain.xml><?xml version="1.0" encoding="utf-8"?>
<calcChain xmlns="http://schemas.openxmlformats.org/spreadsheetml/2006/main">
  <c r="E10" i="7" l="1"/>
  <c r="J10" i="7"/>
  <c r="J10" i="10" l="1"/>
  <c r="E10" i="10"/>
  <c r="J19" i="1" l="1"/>
  <c r="J8" i="7"/>
  <c r="J9" i="7"/>
  <c r="J12" i="7" l="1"/>
  <c r="J14" i="10"/>
  <c r="J15" i="10"/>
  <c r="J12" i="1" l="1"/>
  <c r="J11" i="1"/>
  <c r="J10" i="5" l="1"/>
  <c r="E10" i="5"/>
  <c r="J8" i="5"/>
  <c r="J18" i="10" l="1"/>
  <c r="J17" i="10"/>
  <c r="J16" i="10"/>
  <c r="J13" i="10"/>
  <c r="J12" i="10"/>
  <c r="J11" i="10"/>
  <c r="J9" i="10"/>
  <c r="E9" i="10"/>
  <c r="J8" i="10"/>
  <c r="D8" i="10"/>
  <c r="D7" i="10" s="1"/>
  <c r="C8" i="10"/>
  <c r="C7" i="10" s="1"/>
  <c r="J7" i="10"/>
  <c r="E8" i="10" l="1"/>
  <c r="E7" i="10" s="1"/>
  <c r="J10" i="9" l="1"/>
  <c r="J9" i="9"/>
  <c r="J9" i="5"/>
  <c r="J11" i="5"/>
  <c r="J7" i="5"/>
  <c r="J17" i="1"/>
  <c r="E9" i="7" l="1"/>
  <c r="E11" i="7"/>
  <c r="E13" i="7"/>
  <c r="D8" i="7"/>
  <c r="C8" i="7"/>
  <c r="D8" i="9" l="1"/>
  <c r="C8" i="9"/>
  <c r="D8" i="1"/>
  <c r="C8" i="1"/>
  <c r="C9" i="5"/>
  <c r="J11" i="7" l="1"/>
  <c r="C7" i="7"/>
  <c r="J7" i="7"/>
  <c r="E10" i="9"/>
  <c r="E9" i="9"/>
  <c r="J8" i="9"/>
  <c r="C7" i="9"/>
  <c r="J7" i="9"/>
  <c r="E8" i="7" l="1"/>
  <c r="D7" i="7"/>
  <c r="E7" i="7" s="1"/>
  <c r="E8" i="9"/>
  <c r="D7" i="9"/>
  <c r="E7" i="9" s="1"/>
  <c r="E13" i="1"/>
  <c r="E9" i="1"/>
  <c r="J8" i="1"/>
  <c r="J9" i="1"/>
  <c r="J10" i="1"/>
  <c r="J13" i="1"/>
  <c r="J14" i="1"/>
  <c r="J15" i="1"/>
  <c r="J16" i="1"/>
  <c r="J18" i="1"/>
  <c r="J20" i="1"/>
  <c r="J7" i="1"/>
  <c r="D9" i="5" l="1"/>
  <c r="C7" i="5" l="1"/>
  <c r="D7" i="5"/>
  <c r="E7" i="5" l="1"/>
  <c r="E9" i="5"/>
  <c r="C7" i="1" l="1"/>
  <c r="E8" i="1" l="1"/>
  <c r="D7" i="1"/>
  <c r="E7" i="1" s="1"/>
</calcChain>
</file>

<file path=xl/sharedStrings.xml><?xml version="1.0" encoding="utf-8"?>
<sst xmlns="http://schemas.openxmlformats.org/spreadsheetml/2006/main" count="189" uniqueCount="104">
  <si>
    <t>№ п/п</t>
  </si>
  <si>
    <t xml:space="preserve">Цели, задачи, мероприятия ведомственной целевой программы </t>
  </si>
  <si>
    <t xml:space="preserve">Объем бюджетных расходов, тыс. руб. </t>
  </si>
  <si>
    <t>Показатели результатов деятельности</t>
  </si>
  <si>
    <t>Показатель</t>
  </si>
  <si>
    <t>%</t>
  </si>
  <si>
    <t>тыс. га</t>
  </si>
  <si>
    <t>млрд рублей</t>
  </si>
  <si>
    <t>Ед. изм.</t>
  </si>
  <si>
    <t>в % к предыдущему году</t>
  </si>
  <si>
    <t>тыс. тонн</t>
  </si>
  <si>
    <t>тыс. голов</t>
  </si>
  <si>
    <t xml:space="preserve">ед. </t>
  </si>
  <si>
    <t>мест</t>
  </si>
  <si>
    <t>Цель. Повышение эффективности деятельности министерства сельского хозяйства и рыбной промышленности Астраханской области в развитии АПК</t>
  </si>
  <si>
    <t>Мероприятие 1. Поддержание доходности сельскохозяйственных товаропроизводителей в области растениеводства путем содействия в проведении комплекса агротехнологических работ и  повышения урожайности</t>
  </si>
  <si>
    <t>тыс.га</t>
  </si>
  <si>
    <t>тысяч условных голов</t>
  </si>
  <si>
    <t>голов</t>
  </si>
  <si>
    <t>план</t>
  </si>
  <si>
    <t>факт</t>
  </si>
  <si>
    <t>отклонение                +, -</t>
  </si>
  <si>
    <t>показатель</t>
  </si>
  <si>
    <t>ед. изм.</t>
  </si>
  <si>
    <t xml:space="preserve">отклонение, +, - </t>
  </si>
  <si>
    <t>Цель. Развитие отрасли растениеводства в Астраханской области</t>
  </si>
  <si>
    <t>Доля площади, засеваемой гибридами F1, в общей площади посевов</t>
  </si>
  <si>
    <t>Площадь закладки многолетних насаждений</t>
  </si>
  <si>
    <t>ОТЧЕТ О РЕАЛИЗАЦИИ ВЕДОМСТВЕННОЙ ЦЕЛЕВОЙ ПРОГРАММЫ</t>
  </si>
  <si>
    <t>Цель. Развитие отрасли животноводства в Астраханской области</t>
  </si>
  <si>
    <t>Производство скота и птицы на убой в хозяйствах всех категорий (в живом весе)</t>
  </si>
  <si>
    <t xml:space="preserve">Цель. Увеличение объемов производства товарной продукции  за счет развития сельскохозяйственной кооперации и малых форм хозяйствования </t>
  </si>
  <si>
    <t xml:space="preserve">Задача. Создание условий для развития сельскохозяйственной кооперации и малых форм хозяйствования </t>
  </si>
  <si>
    <t>млрд. рублей</t>
  </si>
  <si>
    <t>Прирост объема сельскохозяйственной продукции, произведенной крестьянскими (фермерскими) хозяйствами, получившими государственную поддержку (по отношению к предыдущему году)</t>
  </si>
  <si>
    <t>Количество новых постоянных рабочих мест, созданных в крестьянских (фермерских) хозяйствах, осуществивших проекты создания и развития своих хозяйств с помощью грантовой поддержки</t>
  </si>
  <si>
    <t>Прирост объема сельскохозяйственной продукции, реализованной сельскохозяйственными потребительскими кооперативами, получившими грантовую поддержку (по отношению к предыдущему году)</t>
  </si>
  <si>
    <t>Количество новых постоянных рабочих мест, созданных в сельскохозяйственных потребительских кооперативах, получивших грантовую поддержку</t>
  </si>
  <si>
    <t xml:space="preserve">Цель. Повышение финансовой устойчивости агропромышленного комплекса </t>
  </si>
  <si>
    <t>Рентабельность сельскохозяйственных организаций (с учетом субсидий)</t>
  </si>
  <si>
    <t>Среднемесячная заработная плата работников сельского хозяйства (без субъектов малого предпринимательства)</t>
  </si>
  <si>
    <t>тыс. руб.</t>
  </si>
  <si>
    <t>Объем ссудной задолженности по кредитам (займам), заключенным на срок до 1 года</t>
  </si>
  <si>
    <t>млн. руб.</t>
  </si>
  <si>
    <t>Объем ссудной задолженности по субсидируемым инвестиционным кредитам (займам), выданным на развитие агропромышленного комплекса</t>
  </si>
  <si>
    <t>га</t>
  </si>
  <si>
    <t xml:space="preserve">"Повышение эффективности государственного управления в сфере сельского хозяйства и рыбной промышленности Астраханской области"
</t>
  </si>
  <si>
    <t>Задача. Создание условий для реализации программных мероприятий государственных программ</t>
  </si>
  <si>
    <t>Мероприятие 1. Обеспечение деятельности министерства сельского хозяйства и рыбной промышленности Астраханской области</t>
  </si>
  <si>
    <t>Доля прибыльных предприятий в общем количестве сельскохозяйственных предприятий области</t>
  </si>
  <si>
    <t>Процент обеспеченности техническими ресурсами рабочих мест специалистов  министерства</t>
  </si>
  <si>
    <t xml:space="preserve">план </t>
  </si>
  <si>
    <t>отклонение, +, -</t>
  </si>
  <si>
    <t>"Экономически значимая региональная программа развития отрасли растениеводства в Астраханской области"</t>
  </si>
  <si>
    <t xml:space="preserve"> "Экономически значимая региональная программа развития отрасли животноводства в Астраханской области"</t>
  </si>
  <si>
    <t>Производство молока в сельскохозяйственных организациях, крестьянских (фермерских) хозяйствах, включая индивидуальных предпринимателей</t>
  </si>
  <si>
    <t>Численность товарного поголовья коров специализированных мясных пород в сельскохозяйственных организациях, крестьянских (фермерских) хозяйствах, включая индивидуальных предпринимателей)</t>
  </si>
  <si>
    <t>Поголовье мясных табунных лошадей в сельскохозяйственных организациях, крестьянских (фермерских) хозяйствах, включая индивидуальных предпринимателей</t>
  </si>
  <si>
    <t>Мероприятие 2.    Содействие в обеспечении финансовой устойчивости при реализации инвестиционных проектов за счет субсидирования кредитных средств</t>
  </si>
  <si>
    <t>Маточное поголовье овец и коз в сельскохозяйственных организациях, крестьянских (фермерских) хозяйствах, включая индивидуальных предпринимателей</t>
  </si>
  <si>
    <t>Производство молока в хозяйствах всех категорий</t>
  </si>
  <si>
    <t>«Экономически значимая региональная программа развития сельскохозяйственной кооперации и малых форм хозяйствования в Астраханской области"</t>
  </si>
  <si>
    <t>Объем валовой продукции растениеводства</t>
  </si>
  <si>
    <t>Задача. Увеличение объемов производства продукции растениеводства за счет повышения урожайности основных видов сельскохозяйственных культур</t>
  </si>
  <si>
    <t>Валовой сбор  овощей открытого грунта в сельскохозяйственных организациях, крестьянских (фермерских) хозяйствах, включая индивидуальных предпринимателей</t>
  </si>
  <si>
    <t>Объем произведенных семян овощных культур</t>
  </si>
  <si>
    <t>тонн</t>
  </si>
  <si>
    <t>Объем семян овощных культур, направленных на посадку (посев) в целях размножения</t>
  </si>
  <si>
    <t>Площадь виноградных насаждений в плодоносящем возрасте</t>
  </si>
  <si>
    <t>Валовой сбор плодов и ягод в сельскохозяйственных организациях, крестьянских (фермерских) хозяйствах, включая индивидуальных предпринимателей</t>
  </si>
  <si>
    <t xml:space="preserve">Задача. Увеличение объемов производства продукции животноводства за счет повышения продуктивности сельскохозяйственных животных Астраханской области </t>
  </si>
  <si>
    <t>Мероприятие 2. Стимулирование развития традиционных подотраслей животноводства, сохранения поголовья основных видов животных, использования высокопродуктивных пород животных и снижения рисков производства</t>
  </si>
  <si>
    <t>Объем произведенной шерсти, полученной от тонкорунных и полутонкорунных пород овец, в сельскохозяйственных организациях, крестьянских (фермерских) хозяйствах, включая индивидуальных предпринимателей, реализующих такую продукцию отечественным перерабатывающим предприятиям</t>
  </si>
  <si>
    <t>Мероприятие. Предоставление грантовой поддержки сельскохозяйственной кооперации и малых форм хозяйствования</t>
  </si>
  <si>
    <t>Количество крестьянских (фермерских) хозяйств и сельскохозяйственных потребительских кооперативов, получивших грантовую поддержку на реализацию проектов по созданию и развитию хозяйств.</t>
  </si>
  <si>
    <t>Задача. Создание условий для повышения финансовой устойчивости  предприятий АПК путем стимулирования привлечения инвестиций в отрасль, технической и технологической модернизации отрасли</t>
  </si>
  <si>
    <t>Мероприятие 4. Обеспечение деятельности подведомственного бюджетного учреждения</t>
  </si>
  <si>
    <t>Темп роста инвестиций в основной капитал в сельском хозяйстве</t>
  </si>
  <si>
    <t>Количество искусственно осемененных сельскохозяйственных животных</t>
  </si>
  <si>
    <t>Количество оцененных животных производителей</t>
  </si>
  <si>
    <t>Количество выданных и подтвержденных свидетельств</t>
  </si>
  <si>
    <t>ед.</t>
  </si>
  <si>
    <t>Мероприятие 2.  Стимулирование использования интенсивных технологий выращивания и снижения рисков производств</t>
  </si>
  <si>
    <t>"Стимулирование инвестиционной деятельности, внедрения инноваций и повышение финансовой устойчивости АПК Астраханской области"</t>
  </si>
  <si>
    <t>Индекс производства продукции растениеводства в хозяйствах всех категорий (в сопоставимых ценах)</t>
  </si>
  <si>
    <t>Валовой сбор зерновых и зернобобовых культур в хозяйствах всех категорий</t>
  </si>
  <si>
    <t>Валовой сбор картофеля в сельскохозяйственных организациях, крестьянских (фермерских) хозяйствах, включая индивидуальных предпринимателей</t>
  </si>
  <si>
    <t>Доля площади, засеваемой элитными семенами, в общей площади посевов, занятых семенами сортов растений</t>
  </si>
  <si>
    <t>2019 год</t>
  </si>
  <si>
    <t>Индекс производства продукции животноводства в хозяйствах всех категорий (в сопоставимых ценах)</t>
  </si>
  <si>
    <t>Объем валовой продукции по отрасли животноводство</t>
  </si>
  <si>
    <t>Мероприятие 1. Поддержание доходности сельскохозяйственных товаропроизводителей в молочном скотоводстве за счет содействия в повышении продуктивности</t>
  </si>
  <si>
    <t>Доля застрахованной посевной (посадочной) площади в общей посевной (посадочной) площади (в условных единицах площади)</t>
  </si>
  <si>
    <t>Племенное маточное поголовье сельскохозяйственных животных (в пересчете на условные головы)</t>
  </si>
  <si>
    <t>Производство яиц в сельскохозяйственных организациях, крестьянских (фермерских) хозяйствах, включая индивидуальных предпринимателей</t>
  </si>
  <si>
    <t>Доля застрахованного поголовья сельскохозяйственных животных в общем поголовье сельскохозяйственных животных</t>
  </si>
  <si>
    <t>Мероприятие 1. Содействие в обеспечении финансовой устойчивости предприятий при кредитовании оборотных средств</t>
  </si>
  <si>
    <t xml:space="preserve">Сохранение уровня участия Астраханской области в реализации Государственной программы развития сельского хозяйства и регулирования рынков сельскохозяйственной продукции, сырья и продовольствия </t>
  </si>
  <si>
    <t>Количество получателей государственной поддержки</t>
  </si>
  <si>
    <t>единиц</t>
  </si>
  <si>
    <t>млн. штук</t>
  </si>
  <si>
    <t>Размер посевных площадей, занятых зерновыми, зернобобовыми и кормовыми сельскохозяйственными культурами в субъекте Российской Федерации</t>
  </si>
  <si>
    <t>Мероприятие 3. Обеспечение деятельности подведомственных казенных учреждений</t>
  </si>
  <si>
    <t>Мероприятие 2. Обеспечение реализациии органами местного самоуправления муниципальных районов Астраханской области переданных полномочий министерства сельского хозяйства и рыбной промышленности Астраханской области по развитию сельскохозяйственного производства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</si>
</sst>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1" fontId="2" fillId="0" borderId="1" xfId="0" applyNumberFormat="1" applyFont="1" applyBorder="1" applyAlignment="1">
      <alignment horizontal="center" vertical="center"/>
    </xf>
    <xf numFmtId="0" fontId="5" fillId="0" borderId="0" xfId="0" applyFont="1"/>
    <xf numFmtId="2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left" vertical="center" wrapText="1"/>
    </xf>
    <xf numFmtId="2" fontId="2" fillId="3" borderId="3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" fontId="2" fillId="0" borderId="3" xfId="1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 wrapText="1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/>
    </xf>
    <xf numFmtId="4" fontId="2" fillId="2" borderId="2" xfId="1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4" fontId="2" fillId="5" borderId="1" xfId="1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4" fontId="0" fillId="0" borderId="12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view="pageBreakPreview" zoomScale="90" zoomScaleNormal="100" zoomScaleSheetLayoutView="9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C13" sqref="C13:C20"/>
    </sheetView>
  </sheetViews>
  <sheetFormatPr defaultRowHeight="12.75" x14ac:dyDescent="0.2"/>
  <cols>
    <col min="1" max="1" width="5.42578125" style="27" customWidth="1"/>
    <col min="2" max="2" width="41" style="27" customWidth="1"/>
    <col min="3" max="3" width="13.28515625" style="27" customWidth="1"/>
    <col min="4" max="4" width="14" style="27" customWidth="1"/>
    <col min="5" max="5" width="14.7109375" style="27" customWidth="1"/>
    <col min="6" max="6" width="32.7109375" style="27" customWidth="1"/>
    <col min="7" max="7" width="7.7109375" style="27" customWidth="1"/>
    <col min="8" max="8" width="7.140625" style="27" customWidth="1"/>
    <col min="9" max="9" width="7" style="27" customWidth="1"/>
    <col min="10" max="10" width="7.5703125" style="27" customWidth="1"/>
    <col min="11" max="16384" width="9.140625" style="27"/>
  </cols>
  <sheetData>
    <row r="1" spans="1:10" ht="15" customHeight="1" x14ac:dyDescent="0.2">
      <c r="A1" s="102" t="s">
        <v>28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27.75" customHeight="1" x14ac:dyDescent="0.2">
      <c r="A2" s="103" t="s">
        <v>53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9.5" customHeight="1" x14ac:dyDescent="0.2">
      <c r="A3" s="104" t="s">
        <v>0</v>
      </c>
      <c r="B3" s="104" t="s">
        <v>1</v>
      </c>
      <c r="C3" s="104" t="s">
        <v>2</v>
      </c>
      <c r="D3" s="104"/>
      <c r="E3" s="104"/>
      <c r="F3" s="106" t="s">
        <v>3</v>
      </c>
      <c r="G3" s="106"/>
      <c r="H3" s="106"/>
      <c r="I3" s="106"/>
      <c r="J3" s="106"/>
    </row>
    <row r="4" spans="1:10" ht="18.75" customHeight="1" x14ac:dyDescent="0.2">
      <c r="A4" s="104"/>
      <c r="B4" s="104"/>
      <c r="C4" s="105" t="s">
        <v>88</v>
      </c>
      <c r="D4" s="105"/>
      <c r="E4" s="105"/>
      <c r="F4" s="104" t="s">
        <v>22</v>
      </c>
      <c r="G4" s="104" t="s">
        <v>23</v>
      </c>
      <c r="H4" s="105" t="s">
        <v>88</v>
      </c>
      <c r="I4" s="105"/>
      <c r="J4" s="105"/>
    </row>
    <row r="5" spans="1:10" ht="40.5" customHeight="1" x14ac:dyDescent="0.2">
      <c r="A5" s="104"/>
      <c r="B5" s="104"/>
      <c r="C5" s="52" t="s">
        <v>19</v>
      </c>
      <c r="D5" s="52" t="s">
        <v>20</v>
      </c>
      <c r="E5" s="52" t="s">
        <v>21</v>
      </c>
      <c r="F5" s="104"/>
      <c r="G5" s="104"/>
      <c r="H5" s="52" t="s">
        <v>19</v>
      </c>
      <c r="I5" s="52" t="s">
        <v>20</v>
      </c>
      <c r="J5" s="52" t="s">
        <v>24</v>
      </c>
    </row>
    <row r="6" spans="1:10" x14ac:dyDescent="0.2">
      <c r="A6" s="53">
        <v>1</v>
      </c>
      <c r="B6" s="53">
        <v>2</v>
      </c>
      <c r="C6" s="53">
        <v>3</v>
      </c>
      <c r="D6" s="53">
        <v>4</v>
      </c>
      <c r="E6" s="53">
        <v>5</v>
      </c>
      <c r="F6" s="30">
        <v>6</v>
      </c>
      <c r="G6" s="53">
        <v>7</v>
      </c>
      <c r="H6" s="53">
        <v>8</v>
      </c>
      <c r="I6" s="53">
        <v>9</v>
      </c>
      <c r="J6" s="53">
        <v>10</v>
      </c>
    </row>
    <row r="7" spans="1:10" ht="67.5" customHeight="1" x14ac:dyDescent="0.2">
      <c r="A7" s="55">
        <v>1</v>
      </c>
      <c r="B7" s="32" t="s">
        <v>25</v>
      </c>
      <c r="C7" s="57">
        <f>C8</f>
        <v>237545.00433</v>
      </c>
      <c r="D7" s="57">
        <f>D8</f>
        <v>236099.10431</v>
      </c>
      <c r="E7" s="57">
        <f>D7-C7</f>
        <v>-1445.9000200000009</v>
      </c>
      <c r="F7" s="33" t="s">
        <v>84</v>
      </c>
      <c r="G7" s="62" t="s">
        <v>9</v>
      </c>
      <c r="H7" s="3">
        <v>107.4</v>
      </c>
      <c r="I7" s="62">
        <v>101.3</v>
      </c>
      <c r="J7" s="3">
        <f>I7-H7</f>
        <v>-6.1000000000000085</v>
      </c>
    </row>
    <row r="8" spans="1:10" ht="65.25" customHeight="1" x14ac:dyDescent="0.2">
      <c r="A8" s="53">
        <v>2</v>
      </c>
      <c r="B8" s="34" t="s">
        <v>63</v>
      </c>
      <c r="C8" s="54">
        <f>SUM(C9:C18)</f>
        <v>237545.00433</v>
      </c>
      <c r="D8" s="54">
        <f>SUM(D9:D18)</f>
        <v>236099.10431</v>
      </c>
      <c r="E8" s="57">
        <f t="shared" ref="E8" si="0">D8-C8</f>
        <v>-1445.9000200000009</v>
      </c>
      <c r="F8" s="34" t="s">
        <v>62</v>
      </c>
      <c r="G8" s="62" t="s">
        <v>33</v>
      </c>
      <c r="H8" s="19">
        <v>27.8</v>
      </c>
      <c r="I8" s="3">
        <v>27</v>
      </c>
      <c r="J8" s="3">
        <f t="shared" ref="J8:J20" si="1">I8-H8</f>
        <v>-0.80000000000000071</v>
      </c>
    </row>
    <row r="9" spans="1:10" ht="63" customHeight="1" x14ac:dyDescent="0.2">
      <c r="A9" s="89">
        <v>3</v>
      </c>
      <c r="B9" s="92" t="s">
        <v>15</v>
      </c>
      <c r="C9" s="95">
        <v>173052.96951</v>
      </c>
      <c r="D9" s="95">
        <v>171607.06951</v>
      </c>
      <c r="E9" s="98">
        <f>D9-C9</f>
        <v>-1445.8999999999942</v>
      </c>
      <c r="F9" s="58" t="s">
        <v>101</v>
      </c>
      <c r="G9" s="6" t="s">
        <v>6</v>
      </c>
      <c r="H9" s="53">
        <v>30.7</v>
      </c>
      <c r="I9" s="53">
        <v>37.200000000000003</v>
      </c>
      <c r="J9" s="3">
        <f t="shared" si="1"/>
        <v>6.5000000000000036</v>
      </c>
    </row>
    <row r="10" spans="1:10" ht="67.5" customHeight="1" x14ac:dyDescent="0.2">
      <c r="A10" s="90"/>
      <c r="B10" s="93"/>
      <c r="C10" s="96"/>
      <c r="D10" s="96"/>
      <c r="E10" s="99"/>
      <c r="F10" s="58" t="s">
        <v>64</v>
      </c>
      <c r="G10" s="6" t="s">
        <v>10</v>
      </c>
      <c r="H10" s="53">
        <v>1049.4000000000001</v>
      </c>
      <c r="I10" s="53">
        <v>1204.4000000000001</v>
      </c>
      <c r="J10" s="3">
        <f t="shared" si="1"/>
        <v>155</v>
      </c>
    </row>
    <row r="11" spans="1:10" ht="29.25" customHeight="1" x14ac:dyDescent="0.2">
      <c r="A11" s="90"/>
      <c r="B11" s="93"/>
      <c r="C11" s="96"/>
      <c r="D11" s="96"/>
      <c r="E11" s="99"/>
      <c r="F11" s="58" t="s">
        <v>65</v>
      </c>
      <c r="G11" s="1" t="s">
        <v>66</v>
      </c>
      <c r="H11" s="35">
        <v>0.3</v>
      </c>
      <c r="I11" s="53">
        <v>0.3</v>
      </c>
      <c r="J11" s="3">
        <f t="shared" ref="J11:J12" si="2">I11-H11</f>
        <v>0</v>
      </c>
    </row>
    <row r="12" spans="1:10" ht="42" customHeight="1" x14ac:dyDescent="0.2">
      <c r="A12" s="91"/>
      <c r="B12" s="94"/>
      <c r="C12" s="97"/>
      <c r="D12" s="97"/>
      <c r="E12" s="100"/>
      <c r="F12" s="8" t="s">
        <v>67</v>
      </c>
      <c r="G12" s="6" t="s">
        <v>66</v>
      </c>
      <c r="H12" s="6">
        <v>2E-3</v>
      </c>
      <c r="I12" s="53">
        <v>2E-3</v>
      </c>
      <c r="J12" s="3">
        <f t="shared" si="2"/>
        <v>0</v>
      </c>
    </row>
    <row r="13" spans="1:10" ht="40.5" customHeight="1" x14ac:dyDescent="0.2">
      <c r="A13" s="84">
        <v>4</v>
      </c>
      <c r="B13" s="101" t="s">
        <v>82</v>
      </c>
      <c r="C13" s="86">
        <v>64492.034820000001</v>
      </c>
      <c r="D13" s="87">
        <v>64492.034800000001</v>
      </c>
      <c r="E13" s="88">
        <f>D13-C13</f>
        <v>-1.9999999494757503E-5</v>
      </c>
      <c r="F13" s="8" t="s">
        <v>85</v>
      </c>
      <c r="G13" s="6" t="s">
        <v>10</v>
      </c>
      <c r="H13" s="5">
        <v>31.6</v>
      </c>
      <c r="I13" s="68">
        <v>40.85</v>
      </c>
      <c r="J13" s="3">
        <f t="shared" si="1"/>
        <v>9.25</v>
      </c>
    </row>
    <row r="14" spans="1:10" ht="62.25" customHeight="1" x14ac:dyDescent="0.2">
      <c r="A14" s="85"/>
      <c r="B14" s="101"/>
      <c r="C14" s="86"/>
      <c r="D14" s="87"/>
      <c r="E14" s="88"/>
      <c r="F14" s="8" t="s">
        <v>86</v>
      </c>
      <c r="G14" s="6" t="s">
        <v>10</v>
      </c>
      <c r="H14" s="5">
        <v>270</v>
      </c>
      <c r="I14" s="5">
        <v>338.2</v>
      </c>
      <c r="J14" s="3">
        <f t="shared" si="1"/>
        <v>68.199999999999989</v>
      </c>
    </row>
    <row r="15" spans="1:10" ht="40.5" customHeight="1" x14ac:dyDescent="0.2">
      <c r="A15" s="85"/>
      <c r="B15" s="101"/>
      <c r="C15" s="86"/>
      <c r="D15" s="87"/>
      <c r="E15" s="88"/>
      <c r="F15" s="8" t="s">
        <v>87</v>
      </c>
      <c r="G15" s="6" t="s">
        <v>5</v>
      </c>
      <c r="H15" s="5">
        <v>16</v>
      </c>
      <c r="I15" s="6">
        <v>18.8</v>
      </c>
      <c r="J15" s="3">
        <f t="shared" si="1"/>
        <v>2.8000000000000007</v>
      </c>
    </row>
    <row r="16" spans="1:10" ht="26.25" customHeight="1" x14ac:dyDescent="0.2">
      <c r="A16" s="85"/>
      <c r="B16" s="101"/>
      <c r="C16" s="86"/>
      <c r="D16" s="87"/>
      <c r="E16" s="88"/>
      <c r="F16" s="2" t="s">
        <v>26</v>
      </c>
      <c r="G16" s="7" t="s">
        <v>5</v>
      </c>
      <c r="H16" s="7">
        <v>24.4</v>
      </c>
      <c r="I16" s="7">
        <v>24.5</v>
      </c>
      <c r="J16" s="63">
        <f t="shared" si="1"/>
        <v>0.10000000000000142</v>
      </c>
    </row>
    <row r="17" spans="1:10" ht="25.5" customHeight="1" x14ac:dyDescent="0.2">
      <c r="A17" s="85"/>
      <c r="B17" s="101"/>
      <c r="C17" s="86"/>
      <c r="D17" s="87"/>
      <c r="E17" s="88"/>
      <c r="F17" s="2" t="s">
        <v>27</v>
      </c>
      <c r="G17" s="7" t="s">
        <v>6</v>
      </c>
      <c r="H17" s="50">
        <v>0.03</v>
      </c>
      <c r="I17" s="7">
        <v>3.1E-2</v>
      </c>
      <c r="J17" s="36">
        <f t="shared" si="1"/>
        <v>1.0000000000000009E-3</v>
      </c>
    </row>
    <row r="18" spans="1:10" ht="48.75" customHeight="1" x14ac:dyDescent="0.2">
      <c r="A18" s="85"/>
      <c r="B18" s="101"/>
      <c r="C18" s="86"/>
      <c r="D18" s="87"/>
      <c r="E18" s="88"/>
      <c r="F18" s="2" t="s">
        <v>68</v>
      </c>
      <c r="G18" s="7" t="s">
        <v>45</v>
      </c>
      <c r="H18" s="20">
        <v>114</v>
      </c>
      <c r="I18" s="20">
        <v>14</v>
      </c>
      <c r="J18" s="3">
        <f t="shared" si="1"/>
        <v>-100</v>
      </c>
    </row>
    <row r="19" spans="1:10" ht="59.25" customHeight="1" x14ac:dyDescent="0.2">
      <c r="A19" s="85"/>
      <c r="B19" s="101"/>
      <c r="C19" s="86"/>
      <c r="D19" s="87"/>
      <c r="E19" s="88"/>
      <c r="F19" s="2" t="s">
        <v>92</v>
      </c>
      <c r="G19" s="7" t="s">
        <v>5</v>
      </c>
      <c r="H19" s="20">
        <v>16</v>
      </c>
      <c r="I19" s="69">
        <v>16.79</v>
      </c>
      <c r="J19" s="3">
        <f t="shared" si="1"/>
        <v>0.78999999999999915</v>
      </c>
    </row>
    <row r="20" spans="1:10" ht="83.25" customHeight="1" x14ac:dyDescent="0.2">
      <c r="A20" s="85"/>
      <c r="B20" s="101"/>
      <c r="C20" s="86"/>
      <c r="D20" s="87"/>
      <c r="E20" s="88"/>
      <c r="F20" s="37" t="s">
        <v>69</v>
      </c>
      <c r="G20" s="6" t="s">
        <v>16</v>
      </c>
      <c r="H20" s="6">
        <v>1.1000000000000001</v>
      </c>
      <c r="I20" s="6">
        <v>0.8</v>
      </c>
      <c r="J20" s="3">
        <f t="shared" si="1"/>
        <v>-0.30000000000000004</v>
      </c>
    </row>
    <row r="21" spans="1:10" ht="54.75" customHeight="1" x14ac:dyDescent="0.2">
      <c r="F21" s="38"/>
      <c r="G21" s="38"/>
      <c r="H21" s="38"/>
      <c r="I21" s="38"/>
      <c r="J21" s="38"/>
    </row>
    <row r="22" spans="1:10" ht="48" customHeight="1" x14ac:dyDescent="0.2"/>
    <row r="23" spans="1:10" ht="39.75" customHeight="1" x14ac:dyDescent="0.2"/>
    <row r="24" spans="1:10" ht="92.25" customHeight="1" x14ac:dyDescent="0.2"/>
    <row r="25" spans="1:10" ht="73.5" customHeight="1" x14ac:dyDescent="0.2"/>
    <row r="26" spans="1:10" ht="63.75" customHeight="1" x14ac:dyDescent="0.2"/>
    <row r="27" spans="1:10" ht="48.75" customHeight="1" x14ac:dyDescent="0.2"/>
    <row r="28" spans="1:10" ht="28.5" customHeight="1" x14ac:dyDescent="0.2"/>
    <row r="29" spans="1:10" ht="50.25" customHeight="1" x14ac:dyDescent="0.2"/>
    <row r="30" spans="1:10" ht="60" customHeight="1" x14ac:dyDescent="0.2"/>
    <row r="31" spans="1:10" ht="34.5" customHeight="1" x14ac:dyDescent="0.2"/>
    <row r="32" spans="1:10" ht="33.75" customHeight="1" x14ac:dyDescent="0.2"/>
    <row r="33" ht="18" customHeight="1" x14ac:dyDescent="0.2"/>
  </sheetData>
  <mergeCells count="20">
    <mergeCell ref="A1:J1"/>
    <mergeCell ref="A2:J2"/>
    <mergeCell ref="A3:A5"/>
    <mergeCell ref="B3:B5"/>
    <mergeCell ref="C3:E3"/>
    <mergeCell ref="C4:E4"/>
    <mergeCell ref="F3:J3"/>
    <mergeCell ref="H4:J4"/>
    <mergeCell ref="F4:F5"/>
    <mergeCell ref="G4:G5"/>
    <mergeCell ref="A13:A20"/>
    <mergeCell ref="C13:C20"/>
    <mergeCell ref="D13:D20"/>
    <mergeCell ref="E13:E20"/>
    <mergeCell ref="A9:A12"/>
    <mergeCell ref="B9:B12"/>
    <mergeCell ref="C9:C12"/>
    <mergeCell ref="D9:D12"/>
    <mergeCell ref="E9:E12"/>
    <mergeCell ref="B13:B20"/>
  </mergeCells>
  <pageMargins left="0.39370078740157483" right="0.11811023622047245" top="0.15748031496062992" bottom="0.19685039370078741" header="0.31496062992125984" footer="0.31496062992125984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Normal="100" zoomScaleSheetLayoutView="100" workbookViewId="0">
      <selection activeCell="D10" sqref="D10:D18"/>
    </sheetView>
  </sheetViews>
  <sheetFormatPr defaultRowHeight="12" x14ac:dyDescent="0.2"/>
  <cols>
    <col min="1" max="1" width="5.42578125" style="47" customWidth="1"/>
    <col min="2" max="2" width="21.5703125" style="47" customWidth="1"/>
    <col min="3" max="3" width="10.85546875" style="47" customWidth="1"/>
    <col min="4" max="4" width="12.140625" style="47" customWidth="1"/>
    <col min="5" max="5" width="11" style="47" customWidth="1"/>
    <col min="6" max="6" width="19.85546875" style="47" customWidth="1"/>
    <col min="7" max="7" width="7.42578125" style="49" customWidth="1"/>
    <col min="8" max="8" width="9.85546875" style="47" customWidth="1"/>
    <col min="9" max="9" width="9.140625" style="47" customWidth="1"/>
    <col min="10" max="10" width="9.5703125" style="47" customWidth="1"/>
    <col min="11" max="16384" width="9.140625" style="47"/>
  </cols>
  <sheetData>
    <row r="1" spans="1:10" ht="18" customHeight="1" x14ac:dyDescent="0.2">
      <c r="A1" s="115" t="s">
        <v>28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8" customHeight="1" x14ac:dyDescent="0.2">
      <c r="A2" s="121" t="s">
        <v>54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27.75" customHeight="1" x14ac:dyDescent="0.2">
      <c r="A3" s="116" t="s">
        <v>0</v>
      </c>
      <c r="B3" s="116" t="s">
        <v>1</v>
      </c>
      <c r="C3" s="116" t="s">
        <v>2</v>
      </c>
      <c r="D3" s="116"/>
      <c r="E3" s="116"/>
      <c r="F3" s="117" t="s">
        <v>3</v>
      </c>
      <c r="G3" s="117"/>
      <c r="H3" s="117"/>
      <c r="I3" s="117"/>
      <c r="J3" s="117"/>
    </row>
    <row r="4" spans="1:10" ht="12.75" customHeight="1" x14ac:dyDescent="0.2">
      <c r="A4" s="116"/>
      <c r="B4" s="116"/>
      <c r="C4" s="118" t="s">
        <v>88</v>
      </c>
      <c r="D4" s="119"/>
      <c r="E4" s="120"/>
      <c r="F4" s="116" t="s">
        <v>4</v>
      </c>
      <c r="G4" s="116" t="s">
        <v>8</v>
      </c>
      <c r="H4" s="118" t="s">
        <v>88</v>
      </c>
      <c r="I4" s="119"/>
      <c r="J4" s="120"/>
    </row>
    <row r="5" spans="1:10" ht="19.5" customHeight="1" x14ac:dyDescent="0.2">
      <c r="A5" s="116"/>
      <c r="B5" s="116"/>
      <c r="C5" s="59" t="s">
        <v>19</v>
      </c>
      <c r="D5" s="59" t="s">
        <v>20</v>
      </c>
      <c r="E5" s="59" t="s">
        <v>52</v>
      </c>
      <c r="F5" s="116"/>
      <c r="G5" s="116"/>
      <c r="H5" s="59" t="s">
        <v>19</v>
      </c>
      <c r="I5" s="59" t="s">
        <v>20</v>
      </c>
      <c r="J5" s="59" t="s">
        <v>52</v>
      </c>
    </row>
    <row r="6" spans="1:10" ht="12" customHeight="1" x14ac:dyDescent="0.2">
      <c r="A6" s="60">
        <v>1</v>
      </c>
      <c r="B6" s="60">
        <v>2</v>
      </c>
      <c r="C6" s="60">
        <v>3</v>
      </c>
      <c r="D6" s="60">
        <v>4</v>
      </c>
      <c r="E6" s="60">
        <v>5</v>
      </c>
      <c r="F6" s="60">
        <v>6</v>
      </c>
      <c r="G6" s="60">
        <v>7</v>
      </c>
      <c r="H6" s="60">
        <v>8</v>
      </c>
      <c r="I6" s="60">
        <v>9</v>
      </c>
      <c r="J6" s="60">
        <v>10</v>
      </c>
    </row>
    <row r="7" spans="1:10" ht="62.25" customHeight="1" x14ac:dyDescent="0.2">
      <c r="A7" s="60">
        <v>1</v>
      </c>
      <c r="B7" s="11" t="s">
        <v>29</v>
      </c>
      <c r="C7" s="15">
        <f>C8</f>
        <v>145106.47833000001</v>
      </c>
      <c r="D7" s="15">
        <f t="shared" ref="D7:E7" si="0">D8</f>
        <v>140097.58433000001</v>
      </c>
      <c r="E7" s="15">
        <f t="shared" si="0"/>
        <v>-5008.8940000000002</v>
      </c>
      <c r="F7" s="11" t="s">
        <v>89</v>
      </c>
      <c r="G7" s="12" t="s">
        <v>9</v>
      </c>
      <c r="H7" s="21">
        <v>100</v>
      </c>
      <c r="I7" s="60">
        <v>102.5</v>
      </c>
      <c r="J7" s="60">
        <f>I7-H7</f>
        <v>2.5</v>
      </c>
    </row>
    <row r="8" spans="1:10" ht="88.5" customHeight="1" x14ac:dyDescent="0.2">
      <c r="A8" s="61">
        <v>2</v>
      </c>
      <c r="B8" s="11" t="s">
        <v>70</v>
      </c>
      <c r="C8" s="15">
        <f>C9+C10</f>
        <v>145106.47833000001</v>
      </c>
      <c r="D8" s="15">
        <f>D9+D10</f>
        <v>140097.58433000001</v>
      </c>
      <c r="E8" s="15">
        <f>D8-C8</f>
        <v>-5008.8940000000002</v>
      </c>
      <c r="F8" s="11" t="s">
        <v>90</v>
      </c>
      <c r="G8" s="12" t="s">
        <v>7</v>
      </c>
      <c r="H8" s="21">
        <v>17.899999999999999</v>
      </c>
      <c r="I8" s="60">
        <v>19.3</v>
      </c>
      <c r="J8" s="60">
        <f t="shared" ref="J8:J18" si="1">I8-H8</f>
        <v>1.4000000000000021</v>
      </c>
    </row>
    <row r="9" spans="1:10" ht="97.5" customHeight="1" x14ac:dyDescent="0.2">
      <c r="A9" s="59">
        <v>3</v>
      </c>
      <c r="B9" s="11" t="s">
        <v>91</v>
      </c>
      <c r="C9" s="16">
        <v>5937.0460000000003</v>
      </c>
      <c r="D9" s="16">
        <v>5937.0460000000003</v>
      </c>
      <c r="E9" s="15">
        <f>D9-C9</f>
        <v>0</v>
      </c>
      <c r="F9" s="11" t="s">
        <v>55</v>
      </c>
      <c r="G9" s="13" t="s">
        <v>10</v>
      </c>
      <c r="H9" s="21">
        <v>37.5</v>
      </c>
      <c r="I9" s="60">
        <v>38.700000000000003</v>
      </c>
      <c r="J9" s="60">
        <f t="shared" si="1"/>
        <v>1.2000000000000028</v>
      </c>
    </row>
    <row r="10" spans="1:10" ht="61.5" customHeight="1" x14ac:dyDescent="0.2">
      <c r="A10" s="107">
        <v>4</v>
      </c>
      <c r="B10" s="109" t="s">
        <v>71</v>
      </c>
      <c r="C10" s="111">
        <v>139169.43233000001</v>
      </c>
      <c r="D10" s="111">
        <v>134160.53833000001</v>
      </c>
      <c r="E10" s="113">
        <f t="shared" ref="E10" si="2">D10-C10</f>
        <v>-5008.8940000000002</v>
      </c>
      <c r="F10" s="14" t="s">
        <v>93</v>
      </c>
      <c r="G10" s="13" t="s">
        <v>17</v>
      </c>
      <c r="H10" s="51">
        <v>13.3</v>
      </c>
      <c r="I10" s="13">
        <v>16.2</v>
      </c>
      <c r="J10" s="60">
        <f t="shared" ref="J10" si="3">I10-H10</f>
        <v>2.8999999999999986</v>
      </c>
    </row>
    <row r="11" spans="1:10" ht="54.75" customHeight="1" x14ac:dyDescent="0.2">
      <c r="A11" s="108"/>
      <c r="B11" s="110"/>
      <c r="C11" s="112"/>
      <c r="D11" s="112"/>
      <c r="E11" s="114"/>
      <c r="F11" s="11" t="s">
        <v>30</v>
      </c>
      <c r="G11" s="13" t="s">
        <v>10</v>
      </c>
      <c r="H11" s="60">
        <v>72.400000000000006</v>
      </c>
      <c r="I11" s="21">
        <v>72.400000000000006</v>
      </c>
      <c r="J11" s="60">
        <f t="shared" si="1"/>
        <v>0</v>
      </c>
    </row>
    <row r="12" spans="1:10" ht="126.75" customHeight="1" x14ac:dyDescent="0.2">
      <c r="A12" s="108"/>
      <c r="B12" s="110"/>
      <c r="C12" s="112"/>
      <c r="D12" s="112"/>
      <c r="E12" s="114"/>
      <c r="F12" s="11" t="s">
        <v>56</v>
      </c>
      <c r="G12" s="13" t="s">
        <v>11</v>
      </c>
      <c r="H12" s="21">
        <v>23.9</v>
      </c>
      <c r="I12" s="60">
        <v>25.2</v>
      </c>
      <c r="J12" s="60">
        <f t="shared" si="1"/>
        <v>1.3000000000000007</v>
      </c>
    </row>
    <row r="13" spans="1:10" ht="194.25" customHeight="1" x14ac:dyDescent="0.2">
      <c r="A13" s="108"/>
      <c r="B13" s="110"/>
      <c r="C13" s="112"/>
      <c r="D13" s="112"/>
      <c r="E13" s="114"/>
      <c r="F13" s="11" t="s">
        <v>72</v>
      </c>
      <c r="G13" s="13" t="s">
        <v>10</v>
      </c>
      <c r="H13" s="60">
        <v>9.1999999999999998E-2</v>
      </c>
      <c r="I13" s="60">
        <v>9.5399999999999999E-2</v>
      </c>
      <c r="J13" s="60">
        <f t="shared" si="1"/>
        <v>3.4000000000000002E-3</v>
      </c>
    </row>
    <row r="14" spans="1:10" ht="87.75" customHeight="1" x14ac:dyDescent="0.2">
      <c r="A14" s="108"/>
      <c r="B14" s="110"/>
      <c r="C14" s="112"/>
      <c r="D14" s="112"/>
      <c r="E14" s="114"/>
      <c r="F14" s="11" t="s">
        <v>94</v>
      </c>
      <c r="G14" s="13" t="s">
        <v>100</v>
      </c>
      <c r="H14" s="60">
        <v>341.7</v>
      </c>
      <c r="I14" s="60">
        <v>364.9</v>
      </c>
      <c r="J14" s="60">
        <f t="shared" si="1"/>
        <v>23.199999999999989</v>
      </c>
    </row>
    <row r="15" spans="1:10" ht="87" customHeight="1" x14ac:dyDescent="0.2">
      <c r="A15" s="108"/>
      <c r="B15" s="110"/>
      <c r="C15" s="112"/>
      <c r="D15" s="112"/>
      <c r="E15" s="114"/>
      <c r="F15" s="11" t="s">
        <v>95</v>
      </c>
      <c r="G15" s="13" t="s">
        <v>5</v>
      </c>
      <c r="H15" s="60">
        <v>0.02</v>
      </c>
      <c r="I15" s="60">
        <v>0.04</v>
      </c>
      <c r="J15" s="60">
        <f t="shared" si="1"/>
        <v>0.02</v>
      </c>
    </row>
    <row r="16" spans="1:10" ht="102" customHeight="1" x14ac:dyDescent="0.2">
      <c r="A16" s="108"/>
      <c r="B16" s="110"/>
      <c r="C16" s="112"/>
      <c r="D16" s="112"/>
      <c r="E16" s="114"/>
      <c r="F16" s="14" t="s">
        <v>57</v>
      </c>
      <c r="G16" s="13" t="s">
        <v>11</v>
      </c>
      <c r="H16" s="21">
        <v>19.2</v>
      </c>
      <c r="I16" s="48">
        <v>19.23</v>
      </c>
      <c r="J16" s="60">
        <f t="shared" si="1"/>
        <v>3.0000000000001137E-2</v>
      </c>
    </row>
    <row r="17" spans="1:10" ht="101.25" customHeight="1" x14ac:dyDescent="0.2">
      <c r="A17" s="108"/>
      <c r="B17" s="110"/>
      <c r="C17" s="112"/>
      <c r="D17" s="112"/>
      <c r="E17" s="114"/>
      <c r="F17" s="14" t="s">
        <v>59</v>
      </c>
      <c r="G17" s="13" t="s">
        <v>11</v>
      </c>
      <c r="H17" s="21">
        <v>750</v>
      </c>
      <c r="I17" s="48">
        <v>750.01</v>
      </c>
      <c r="J17" s="60">
        <f t="shared" si="1"/>
        <v>9.9999999999909051E-3</v>
      </c>
    </row>
    <row r="18" spans="1:10" ht="33.75" customHeight="1" x14ac:dyDescent="0.2">
      <c r="A18" s="108"/>
      <c r="B18" s="110"/>
      <c r="C18" s="112"/>
      <c r="D18" s="112"/>
      <c r="E18" s="114"/>
      <c r="F18" s="11" t="s">
        <v>60</v>
      </c>
      <c r="G18" s="13" t="s">
        <v>10</v>
      </c>
      <c r="H18" s="21">
        <v>177</v>
      </c>
      <c r="I18" s="60">
        <v>177.1</v>
      </c>
      <c r="J18" s="60">
        <f t="shared" si="1"/>
        <v>9.9999999999994316E-2</v>
      </c>
    </row>
  </sheetData>
  <mergeCells count="15">
    <mergeCell ref="A1:J1"/>
    <mergeCell ref="A3:A5"/>
    <mergeCell ref="B3:B5"/>
    <mergeCell ref="C3:E3"/>
    <mergeCell ref="F3:J3"/>
    <mergeCell ref="C4:E4"/>
    <mergeCell ref="F4:F5"/>
    <mergeCell ref="G4:G5"/>
    <mergeCell ref="H4:J4"/>
    <mergeCell ref="A2:J2"/>
    <mergeCell ref="A10:A18"/>
    <mergeCell ref="B10:B18"/>
    <mergeCell ref="C10:C18"/>
    <mergeCell ref="D10:D18"/>
    <mergeCell ref="E10:E18"/>
  </mergeCells>
  <printOptions horizontalCentered="1"/>
  <pageMargins left="0.11811023622047245" right="0.11811023622047245" top="0" bottom="0" header="0.31496062992125984" footer="0.31496062992125984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view="pageBreakPreview" zoomScale="80" zoomScaleNormal="90" zoomScaleSheetLayoutView="8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F9" sqref="F9"/>
    </sheetView>
  </sheetViews>
  <sheetFormatPr defaultRowHeight="12.75" x14ac:dyDescent="0.2"/>
  <cols>
    <col min="1" max="1" width="3.85546875" style="42" customWidth="1"/>
    <col min="2" max="2" width="25.140625" style="42" customWidth="1"/>
    <col min="3" max="3" width="13" style="42" customWidth="1"/>
    <col min="4" max="4" width="12.7109375" style="42" customWidth="1"/>
    <col min="5" max="5" width="12.28515625" style="42" customWidth="1"/>
    <col min="6" max="6" width="24.42578125" style="42" customWidth="1"/>
    <col min="7" max="7" width="9.5703125" style="42" customWidth="1"/>
    <col min="8" max="8" width="7.85546875" style="42" customWidth="1"/>
    <col min="9" max="9" width="8.85546875" style="42" customWidth="1"/>
    <col min="10" max="10" width="9.85546875" style="42" customWidth="1"/>
    <col min="11" max="16384" width="9.140625" style="42"/>
  </cols>
  <sheetData>
    <row r="1" spans="1:10" ht="19.5" customHeight="1" x14ac:dyDescent="0.2">
      <c r="A1" s="102" t="s">
        <v>28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8.75" customHeight="1" x14ac:dyDescent="0.2">
      <c r="A2" s="103" t="s">
        <v>61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6.5" customHeight="1" x14ac:dyDescent="0.2">
      <c r="A3" s="104" t="s">
        <v>0</v>
      </c>
      <c r="B3" s="104" t="s">
        <v>1</v>
      </c>
      <c r="C3" s="104" t="s">
        <v>2</v>
      </c>
      <c r="D3" s="104"/>
      <c r="E3" s="104"/>
      <c r="F3" s="106" t="s">
        <v>3</v>
      </c>
      <c r="G3" s="106"/>
      <c r="H3" s="106"/>
      <c r="I3" s="106"/>
      <c r="J3" s="106"/>
    </row>
    <row r="4" spans="1:10" ht="12.75" customHeight="1" x14ac:dyDescent="0.2">
      <c r="A4" s="104"/>
      <c r="B4" s="104"/>
      <c r="C4" s="106" t="s">
        <v>88</v>
      </c>
      <c r="D4" s="106"/>
      <c r="E4" s="106"/>
      <c r="F4" s="104" t="s">
        <v>4</v>
      </c>
      <c r="G4" s="104" t="s">
        <v>23</v>
      </c>
      <c r="H4" s="106" t="s">
        <v>88</v>
      </c>
      <c r="I4" s="106"/>
      <c r="J4" s="106"/>
    </row>
    <row r="5" spans="1:10" ht="69.75" customHeight="1" x14ac:dyDescent="0.2">
      <c r="A5" s="104"/>
      <c r="B5" s="104"/>
      <c r="C5" s="28" t="s">
        <v>51</v>
      </c>
      <c r="D5" s="28" t="s">
        <v>20</v>
      </c>
      <c r="E5" s="28" t="s">
        <v>21</v>
      </c>
      <c r="F5" s="104"/>
      <c r="G5" s="104"/>
      <c r="H5" s="28" t="s">
        <v>51</v>
      </c>
      <c r="I5" s="28" t="s">
        <v>20</v>
      </c>
      <c r="J5" s="28" t="s">
        <v>21</v>
      </c>
    </row>
    <row r="6" spans="1:10" x14ac:dyDescent="0.2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43">
        <v>6</v>
      </c>
      <c r="G6" s="29">
        <v>7</v>
      </c>
      <c r="H6" s="29">
        <v>8</v>
      </c>
      <c r="I6" s="29">
        <v>9</v>
      </c>
      <c r="J6" s="29">
        <v>10</v>
      </c>
    </row>
    <row r="7" spans="1:10" ht="141.75" customHeight="1" x14ac:dyDescent="0.2">
      <c r="A7" s="122">
        <v>1</v>
      </c>
      <c r="B7" s="124" t="s">
        <v>31</v>
      </c>
      <c r="C7" s="126">
        <f>C9</f>
        <v>249408.65627000001</v>
      </c>
      <c r="D7" s="126">
        <f>D9</f>
        <v>224346.56099999999</v>
      </c>
      <c r="E7" s="126">
        <f>D7-C7</f>
        <v>-25062.09527000002</v>
      </c>
      <c r="F7" s="2" t="s">
        <v>34</v>
      </c>
      <c r="G7" s="44" t="s">
        <v>5</v>
      </c>
      <c r="H7" s="35">
        <v>10</v>
      </c>
      <c r="I7" s="35">
        <v>25.3</v>
      </c>
      <c r="J7" s="35">
        <f>I7-H7</f>
        <v>15.3</v>
      </c>
    </row>
    <row r="8" spans="1:10" ht="134.25" customHeight="1" x14ac:dyDescent="0.2">
      <c r="A8" s="123"/>
      <c r="B8" s="125"/>
      <c r="C8" s="127"/>
      <c r="D8" s="127"/>
      <c r="E8" s="127"/>
      <c r="F8" s="2" t="s">
        <v>36</v>
      </c>
      <c r="G8" s="44" t="s">
        <v>5</v>
      </c>
      <c r="H8" s="35">
        <v>10</v>
      </c>
      <c r="I8" s="35">
        <v>99.2</v>
      </c>
      <c r="J8" s="35">
        <f>I8-H8</f>
        <v>89.2</v>
      </c>
    </row>
    <row r="9" spans="1:10" ht="129" customHeight="1" x14ac:dyDescent="0.2">
      <c r="A9" s="64">
        <v>2</v>
      </c>
      <c r="B9" s="65" t="s">
        <v>32</v>
      </c>
      <c r="C9" s="66">
        <f>C10</f>
        <v>249408.65627000001</v>
      </c>
      <c r="D9" s="66">
        <f>SUM(D10:D11)</f>
        <v>224346.56099999999</v>
      </c>
      <c r="E9" s="66">
        <f>D9-C9</f>
        <v>-25062.09527000002</v>
      </c>
      <c r="F9" s="45" t="s">
        <v>74</v>
      </c>
      <c r="G9" s="44" t="s">
        <v>12</v>
      </c>
      <c r="H9" s="46">
        <v>43</v>
      </c>
      <c r="I9" s="46">
        <v>43</v>
      </c>
      <c r="J9" s="46">
        <f t="shared" ref="J9:J11" si="0">I9-H9</f>
        <v>0</v>
      </c>
    </row>
    <row r="10" spans="1:10" ht="115.5" customHeight="1" x14ac:dyDescent="0.2">
      <c r="A10" s="128">
        <v>3</v>
      </c>
      <c r="B10" s="129" t="s">
        <v>73</v>
      </c>
      <c r="C10" s="131">
        <v>249408.65627000001</v>
      </c>
      <c r="D10" s="131">
        <v>224346.56099999999</v>
      </c>
      <c r="E10" s="132">
        <f>D10-C10</f>
        <v>-25062.09527000002</v>
      </c>
      <c r="F10" s="10" t="s">
        <v>35</v>
      </c>
      <c r="G10" s="24" t="s">
        <v>13</v>
      </c>
      <c r="H10" s="9">
        <v>70</v>
      </c>
      <c r="I10" s="9">
        <v>100</v>
      </c>
      <c r="J10" s="46">
        <f t="shared" si="0"/>
        <v>30</v>
      </c>
    </row>
    <row r="11" spans="1:10" ht="108.75" customHeight="1" x14ac:dyDescent="0.2">
      <c r="A11" s="128"/>
      <c r="B11" s="130"/>
      <c r="C11" s="131"/>
      <c r="D11" s="131"/>
      <c r="E11" s="133"/>
      <c r="F11" s="2" t="s">
        <v>37</v>
      </c>
      <c r="G11" s="24" t="s">
        <v>13</v>
      </c>
      <c r="H11" s="9">
        <v>20</v>
      </c>
      <c r="I11" s="9">
        <v>25</v>
      </c>
      <c r="J11" s="46">
        <f t="shared" si="0"/>
        <v>5</v>
      </c>
    </row>
  </sheetData>
  <mergeCells count="20">
    <mergeCell ref="A2:J2"/>
    <mergeCell ref="A1:J1"/>
    <mergeCell ref="A10:A11"/>
    <mergeCell ref="A3:A5"/>
    <mergeCell ref="B3:B5"/>
    <mergeCell ref="C3:E3"/>
    <mergeCell ref="F3:J3"/>
    <mergeCell ref="C4:E4"/>
    <mergeCell ref="F4:F5"/>
    <mergeCell ref="G4:G5"/>
    <mergeCell ref="H4:J4"/>
    <mergeCell ref="B10:B11"/>
    <mergeCell ref="C10:C11"/>
    <mergeCell ref="D10:D11"/>
    <mergeCell ref="E10:E11"/>
    <mergeCell ref="A7:A8"/>
    <mergeCell ref="B7:B8"/>
    <mergeCell ref="C7:C8"/>
    <mergeCell ref="D7:D8"/>
    <mergeCell ref="E7:E8"/>
  </mergeCells>
  <printOptions horizontalCentered="1"/>
  <pageMargins left="0.11811023622047245" right="0.11811023622047245" top="0.35433070866141736" bottom="0.19685039370078741" header="0.31496062992125984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view="pageBreakPreview" zoomScale="90" zoomScaleNormal="80" zoomScaleSheetLayoutView="90" workbookViewId="0">
      <selection activeCell="E9" sqref="E9"/>
    </sheetView>
  </sheetViews>
  <sheetFormatPr defaultRowHeight="12.75" x14ac:dyDescent="0.2"/>
  <cols>
    <col min="1" max="1" width="4.5703125" style="27" customWidth="1"/>
    <col min="2" max="2" width="28.5703125" style="27" customWidth="1"/>
    <col min="3" max="3" width="14.28515625" style="27" customWidth="1"/>
    <col min="4" max="4" width="17" style="27" customWidth="1"/>
    <col min="5" max="5" width="12.42578125" style="27" customWidth="1"/>
    <col min="6" max="6" width="27.140625" style="27" customWidth="1"/>
    <col min="7" max="7" width="7.7109375" style="27" customWidth="1"/>
    <col min="8" max="8" width="7.140625" style="27" customWidth="1"/>
    <col min="9" max="9" width="7" style="27" customWidth="1"/>
    <col min="10" max="10" width="6.7109375" style="27" customWidth="1"/>
    <col min="11" max="16384" width="9.140625" style="27"/>
  </cols>
  <sheetData>
    <row r="1" spans="1:10" ht="15" customHeight="1" x14ac:dyDescent="0.2">
      <c r="A1" s="102" t="s">
        <v>28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27.75" customHeight="1" x14ac:dyDescent="0.2">
      <c r="A2" s="103" t="s">
        <v>83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ht="32.25" customHeight="1" x14ac:dyDescent="0.2">
      <c r="A3" s="104" t="s">
        <v>0</v>
      </c>
      <c r="B3" s="104" t="s">
        <v>1</v>
      </c>
      <c r="C3" s="104" t="s">
        <v>2</v>
      </c>
      <c r="D3" s="104"/>
      <c r="E3" s="104"/>
      <c r="F3" s="106" t="s">
        <v>3</v>
      </c>
      <c r="G3" s="106"/>
      <c r="H3" s="106"/>
      <c r="I3" s="106"/>
      <c r="J3" s="106"/>
    </row>
    <row r="4" spans="1:10" ht="15" customHeight="1" x14ac:dyDescent="0.2">
      <c r="A4" s="104"/>
      <c r="B4" s="104"/>
      <c r="C4" s="105" t="s">
        <v>88</v>
      </c>
      <c r="D4" s="105"/>
      <c r="E4" s="105"/>
      <c r="F4" s="104" t="s">
        <v>22</v>
      </c>
      <c r="G4" s="104" t="s">
        <v>23</v>
      </c>
      <c r="H4" s="105" t="s">
        <v>88</v>
      </c>
      <c r="I4" s="105"/>
      <c r="J4" s="105"/>
    </row>
    <row r="5" spans="1:10" ht="39.75" customHeight="1" x14ac:dyDescent="0.2">
      <c r="A5" s="104"/>
      <c r="B5" s="104"/>
      <c r="C5" s="28" t="s">
        <v>19</v>
      </c>
      <c r="D5" s="28" t="s">
        <v>20</v>
      </c>
      <c r="E5" s="28" t="s">
        <v>21</v>
      </c>
      <c r="F5" s="104"/>
      <c r="G5" s="104"/>
      <c r="H5" s="28" t="s">
        <v>19</v>
      </c>
      <c r="I5" s="28" t="s">
        <v>20</v>
      </c>
      <c r="J5" s="28" t="s">
        <v>24</v>
      </c>
    </row>
    <row r="6" spans="1:10" x14ac:dyDescent="0.2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30">
        <v>6</v>
      </c>
      <c r="G6" s="29">
        <v>7</v>
      </c>
      <c r="H6" s="29">
        <v>8</v>
      </c>
      <c r="I6" s="29">
        <v>9</v>
      </c>
      <c r="J6" s="29">
        <v>10</v>
      </c>
    </row>
    <row r="7" spans="1:10" ht="79.5" customHeight="1" x14ac:dyDescent="0.2">
      <c r="A7" s="31">
        <v>1</v>
      </c>
      <c r="B7" s="34" t="s">
        <v>38</v>
      </c>
      <c r="C7" s="17">
        <f>C8</f>
        <v>6235.9577499999996</v>
      </c>
      <c r="D7" s="17">
        <f>D8</f>
        <v>5408.2693099999997</v>
      </c>
      <c r="E7" s="17">
        <f>D7-C7</f>
        <v>-827.6884399999999</v>
      </c>
      <c r="F7" s="34" t="s">
        <v>39</v>
      </c>
      <c r="G7" s="24" t="s">
        <v>5</v>
      </c>
      <c r="H7" s="3">
        <v>0.3</v>
      </c>
      <c r="I7" s="24">
        <v>0.3</v>
      </c>
      <c r="J7" s="3">
        <f>I7-H7</f>
        <v>0</v>
      </c>
    </row>
    <row r="8" spans="1:10" ht="104.25" customHeight="1" x14ac:dyDescent="0.2">
      <c r="A8" s="29">
        <v>2</v>
      </c>
      <c r="B8" s="34" t="s">
        <v>75</v>
      </c>
      <c r="C8" s="26">
        <f>SUM(C9:C10)</f>
        <v>6235.9577499999996</v>
      </c>
      <c r="D8" s="26">
        <f>SUM(D9:D10)</f>
        <v>5408.2693099999997</v>
      </c>
      <c r="E8" s="17">
        <f t="shared" ref="E8" si="0">D8-C8</f>
        <v>-827.6884399999999</v>
      </c>
      <c r="F8" s="34" t="s">
        <v>40</v>
      </c>
      <c r="G8" s="24" t="s">
        <v>41</v>
      </c>
      <c r="H8" s="24">
        <v>17.899999999999999</v>
      </c>
      <c r="I8" s="19">
        <v>25.5</v>
      </c>
      <c r="J8" s="3">
        <f t="shared" ref="J8" si="1">I8-H8</f>
        <v>7.6000000000000014</v>
      </c>
    </row>
    <row r="9" spans="1:10" ht="93.75" customHeight="1" x14ac:dyDescent="0.2">
      <c r="A9" s="55">
        <v>3</v>
      </c>
      <c r="B9" s="56" t="s">
        <v>96</v>
      </c>
      <c r="C9" s="18">
        <v>1731.8507099999999</v>
      </c>
      <c r="D9" s="18">
        <v>976.28191000000004</v>
      </c>
      <c r="E9" s="17">
        <f>D9-C9</f>
        <v>-755.5687999999999</v>
      </c>
      <c r="F9" s="34" t="s">
        <v>42</v>
      </c>
      <c r="G9" s="6" t="s">
        <v>43</v>
      </c>
      <c r="H9" s="35">
        <v>7</v>
      </c>
      <c r="I9" s="53">
        <v>0</v>
      </c>
      <c r="J9" s="3">
        <f>H9-I9</f>
        <v>7</v>
      </c>
    </row>
    <row r="10" spans="1:10" ht="122.25" customHeight="1" x14ac:dyDescent="0.2">
      <c r="A10" s="52">
        <v>4</v>
      </c>
      <c r="B10" s="4" t="s">
        <v>58</v>
      </c>
      <c r="C10" s="25">
        <v>4504.1070399999999</v>
      </c>
      <c r="D10" s="63">
        <v>4431.9874</v>
      </c>
      <c r="E10" s="26">
        <f>D10-C10</f>
        <v>-72.11963999999989</v>
      </c>
      <c r="F10" s="32" t="s">
        <v>44</v>
      </c>
      <c r="G10" s="6" t="s">
        <v>43</v>
      </c>
      <c r="H10" s="5">
        <v>82.2</v>
      </c>
      <c r="I10" s="70">
        <v>4.3339999999999996</v>
      </c>
      <c r="J10" s="3">
        <f>H10-I10</f>
        <v>77.866</v>
      </c>
    </row>
  </sheetData>
  <mergeCells count="10">
    <mergeCell ref="A1:J1"/>
    <mergeCell ref="A2:J2"/>
    <mergeCell ref="A3:A5"/>
    <mergeCell ref="B3:B5"/>
    <mergeCell ref="C3:E3"/>
    <mergeCell ref="F3:J3"/>
    <mergeCell ref="C4:E4"/>
    <mergeCell ref="F4:F5"/>
    <mergeCell ref="G4:G5"/>
    <mergeCell ref="H4:J4"/>
  </mergeCells>
  <printOptions horizontalCentered="1"/>
  <pageMargins left="0.11811023622047245" right="0.11811023622047245" top="0.55118110236220474" bottom="0.35433070866141736" header="0.31496062992125984" footer="0.31496062992125984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view="pageBreakPreview" zoomScale="80" zoomScaleNormal="100" zoomScaleSheetLayoutView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17" sqref="G17"/>
    </sheetView>
  </sheetViews>
  <sheetFormatPr defaultRowHeight="12.75" x14ac:dyDescent="0.2"/>
  <cols>
    <col min="1" max="1" width="5.42578125" style="27" customWidth="1"/>
    <col min="2" max="2" width="44.28515625" style="27" customWidth="1"/>
    <col min="3" max="3" width="13.7109375" style="27" customWidth="1"/>
    <col min="4" max="4" width="15.5703125" style="27" customWidth="1"/>
    <col min="5" max="5" width="14.7109375" style="27" customWidth="1"/>
    <col min="6" max="6" width="32.7109375" style="27" customWidth="1"/>
    <col min="7" max="7" width="7" style="27" customWidth="1"/>
    <col min="8" max="8" width="7.140625" style="27" customWidth="1"/>
    <col min="9" max="9" width="7" style="27" customWidth="1"/>
    <col min="10" max="10" width="7.5703125" style="27" customWidth="1"/>
    <col min="11" max="16384" width="9.140625" style="27"/>
  </cols>
  <sheetData>
    <row r="1" spans="1:10" ht="15" customHeight="1" x14ac:dyDescent="0.2">
      <c r="A1" s="102" t="s">
        <v>28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27.75" customHeight="1" x14ac:dyDescent="0.2">
      <c r="A2" s="103" t="s">
        <v>46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ht="32.25" customHeight="1" x14ac:dyDescent="0.2">
      <c r="A3" s="104" t="s">
        <v>0</v>
      </c>
      <c r="B3" s="104" t="s">
        <v>1</v>
      </c>
      <c r="C3" s="104" t="s">
        <v>2</v>
      </c>
      <c r="D3" s="104"/>
      <c r="E3" s="104"/>
      <c r="F3" s="106" t="s">
        <v>3</v>
      </c>
      <c r="G3" s="106"/>
      <c r="H3" s="106"/>
      <c r="I3" s="106"/>
      <c r="J3" s="106"/>
    </row>
    <row r="4" spans="1:10" ht="18.75" customHeight="1" x14ac:dyDescent="0.2">
      <c r="A4" s="104"/>
      <c r="B4" s="104"/>
      <c r="C4" s="105" t="s">
        <v>88</v>
      </c>
      <c r="D4" s="105"/>
      <c r="E4" s="105"/>
      <c r="F4" s="104" t="s">
        <v>22</v>
      </c>
      <c r="G4" s="104" t="s">
        <v>23</v>
      </c>
      <c r="H4" s="105" t="s">
        <v>88</v>
      </c>
      <c r="I4" s="105"/>
      <c r="J4" s="105"/>
    </row>
    <row r="5" spans="1:10" ht="43.5" customHeight="1" x14ac:dyDescent="0.2">
      <c r="A5" s="104"/>
      <c r="B5" s="104"/>
      <c r="C5" s="52" t="s">
        <v>19</v>
      </c>
      <c r="D5" s="52" t="s">
        <v>20</v>
      </c>
      <c r="E5" s="52" t="s">
        <v>21</v>
      </c>
      <c r="F5" s="104"/>
      <c r="G5" s="104"/>
      <c r="H5" s="52" t="s">
        <v>19</v>
      </c>
      <c r="I5" s="52" t="s">
        <v>20</v>
      </c>
      <c r="J5" s="52" t="s">
        <v>24</v>
      </c>
    </row>
    <row r="6" spans="1:10" x14ac:dyDescent="0.2">
      <c r="A6" s="53">
        <v>1</v>
      </c>
      <c r="B6" s="53">
        <v>2</v>
      </c>
      <c r="C6" s="53">
        <v>3</v>
      </c>
      <c r="D6" s="53">
        <v>4</v>
      </c>
      <c r="E6" s="53">
        <v>5</v>
      </c>
      <c r="F6" s="30">
        <v>6</v>
      </c>
      <c r="G6" s="53">
        <v>7</v>
      </c>
      <c r="H6" s="53">
        <v>8</v>
      </c>
      <c r="I6" s="53">
        <v>9</v>
      </c>
      <c r="J6" s="53">
        <v>10</v>
      </c>
    </row>
    <row r="7" spans="1:10" ht="111.75" customHeight="1" x14ac:dyDescent="0.2">
      <c r="A7" s="55">
        <v>1</v>
      </c>
      <c r="B7" s="39" t="s">
        <v>14</v>
      </c>
      <c r="C7" s="54">
        <f>C8</f>
        <v>106965.86902000001</v>
      </c>
      <c r="D7" s="54">
        <f>D8</f>
        <v>106197.59506000001</v>
      </c>
      <c r="E7" s="54">
        <f>D7-C7</f>
        <v>-768.2739600000059</v>
      </c>
      <c r="F7" s="34" t="s">
        <v>97</v>
      </c>
      <c r="G7" s="62" t="s">
        <v>5</v>
      </c>
      <c r="H7" s="3">
        <v>100</v>
      </c>
      <c r="I7" s="3">
        <v>100</v>
      </c>
      <c r="J7" s="3">
        <f>I7-H7</f>
        <v>0</v>
      </c>
    </row>
    <row r="8" spans="1:10" ht="72.75" customHeight="1" x14ac:dyDescent="0.2">
      <c r="A8" s="53">
        <v>2</v>
      </c>
      <c r="B8" s="39" t="s">
        <v>47</v>
      </c>
      <c r="C8" s="54">
        <f>SUM(C9:C13)</f>
        <v>106965.86902000001</v>
      </c>
      <c r="D8" s="54">
        <f>SUM(D9:D13)</f>
        <v>106197.59506000001</v>
      </c>
      <c r="E8" s="54">
        <f t="shared" ref="E8:E13" si="0">D8-C8</f>
        <v>-768.2739600000059</v>
      </c>
      <c r="F8" s="34" t="s">
        <v>49</v>
      </c>
      <c r="G8" s="62" t="s">
        <v>5</v>
      </c>
      <c r="H8" s="62">
        <v>92.6</v>
      </c>
      <c r="I8" s="62">
        <v>92.6</v>
      </c>
      <c r="J8" s="3">
        <f t="shared" ref="J8:J10" si="1">I8-H8</f>
        <v>0</v>
      </c>
    </row>
    <row r="9" spans="1:10" ht="59.25" customHeight="1" x14ac:dyDescent="0.2">
      <c r="A9" s="79">
        <v>3</v>
      </c>
      <c r="B9" s="83" t="s">
        <v>48</v>
      </c>
      <c r="C9" s="81">
        <v>44628.885000000002</v>
      </c>
      <c r="D9" s="81">
        <v>44550.477890000002</v>
      </c>
      <c r="E9" s="82">
        <f t="shared" si="0"/>
        <v>-78.407110000000102</v>
      </c>
      <c r="F9" s="34" t="s">
        <v>77</v>
      </c>
      <c r="G9" s="6" t="s">
        <v>5</v>
      </c>
      <c r="H9" s="80">
        <v>72.2</v>
      </c>
      <c r="I9" s="53">
        <v>83.1</v>
      </c>
      <c r="J9" s="3">
        <f t="shared" si="1"/>
        <v>10.899999999999991</v>
      </c>
    </row>
    <row r="10" spans="1:10" ht="105" customHeight="1" x14ac:dyDescent="0.2">
      <c r="A10" s="79">
        <v>4</v>
      </c>
      <c r="B10" s="83" t="s">
        <v>103</v>
      </c>
      <c r="C10" s="144">
        <v>35398.78</v>
      </c>
      <c r="D10" s="144">
        <v>35144.370000000003</v>
      </c>
      <c r="E10" s="82">
        <f t="shared" si="0"/>
        <v>-254.40999999999622</v>
      </c>
      <c r="F10" s="34" t="s">
        <v>98</v>
      </c>
      <c r="G10" s="6" t="s">
        <v>99</v>
      </c>
      <c r="H10" s="143">
        <v>1270</v>
      </c>
      <c r="I10" s="71">
        <v>1366</v>
      </c>
      <c r="J10" s="3">
        <f t="shared" si="1"/>
        <v>96</v>
      </c>
    </row>
    <row r="11" spans="1:10" ht="42" customHeight="1" x14ac:dyDescent="0.2">
      <c r="A11" s="89">
        <v>5</v>
      </c>
      <c r="B11" s="92" t="s">
        <v>102</v>
      </c>
      <c r="C11" s="134">
        <v>26938.204020000001</v>
      </c>
      <c r="D11" s="95">
        <v>26502.747169999999</v>
      </c>
      <c r="E11" s="98">
        <f t="shared" si="0"/>
        <v>-435.45685000000231</v>
      </c>
      <c r="F11" s="32" t="s">
        <v>50</v>
      </c>
      <c r="G11" s="22" t="s">
        <v>5</v>
      </c>
      <c r="H11" s="23">
        <v>100</v>
      </c>
      <c r="I11" s="23">
        <v>100</v>
      </c>
      <c r="J11" s="40">
        <f t="shared" ref="J11" si="2">I11-H11</f>
        <v>0</v>
      </c>
    </row>
    <row r="12" spans="1:10" ht="42" customHeight="1" x14ac:dyDescent="0.2">
      <c r="A12" s="91"/>
      <c r="B12" s="94"/>
      <c r="C12" s="135"/>
      <c r="D12" s="97"/>
      <c r="E12" s="100"/>
      <c r="F12" s="72" t="s">
        <v>78</v>
      </c>
      <c r="G12" s="73" t="s">
        <v>18</v>
      </c>
      <c r="H12" s="74">
        <v>3510</v>
      </c>
      <c r="I12" s="6">
        <v>3510</v>
      </c>
      <c r="J12" s="3">
        <f t="shared" ref="J12" si="3">I12-H12</f>
        <v>0</v>
      </c>
    </row>
    <row r="13" spans="1:10" ht="31.5" hidden="1" customHeight="1" x14ac:dyDescent="0.2">
      <c r="A13" s="136">
        <v>6</v>
      </c>
      <c r="B13" s="137" t="s">
        <v>76</v>
      </c>
      <c r="C13" s="140"/>
      <c r="D13" s="141"/>
      <c r="E13" s="142">
        <f t="shared" si="0"/>
        <v>0</v>
      </c>
      <c r="F13" s="75" t="s">
        <v>78</v>
      </c>
      <c r="G13" s="76" t="s">
        <v>18</v>
      </c>
      <c r="H13" s="67"/>
      <c r="I13" s="77"/>
      <c r="J13" s="78"/>
    </row>
    <row r="14" spans="1:10" ht="44.25" hidden="1" customHeight="1" x14ac:dyDescent="0.2">
      <c r="A14" s="136"/>
      <c r="B14" s="138"/>
      <c r="C14" s="140"/>
      <c r="D14" s="141"/>
      <c r="E14" s="142"/>
      <c r="F14" s="75" t="s">
        <v>79</v>
      </c>
      <c r="G14" s="76" t="s">
        <v>18</v>
      </c>
      <c r="H14" s="67"/>
      <c r="I14" s="77"/>
      <c r="J14" s="78"/>
    </row>
    <row r="15" spans="1:10" ht="32.25" hidden="1" customHeight="1" x14ac:dyDescent="0.2">
      <c r="A15" s="136"/>
      <c r="B15" s="139"/>
      <c r="C15" s="140"/>
      <c r="D15" s="141"/>
      <c r="E15" s="142"/>
      <c r="F15" s="75" t="s">
        <v>80</v>
      </c>
      <c r="G15" s="76" t="s">
        <v>81</v>
      </c>
      <c r="H15" s="67"/>
      <c r="I15" s="77"/>
      <c r="J15" s="78"/>
    </row>
    <row r="16" spans="1:10" ht="39.75" customHeight="1" x14ac:dyDescent="0.2">
      <c r="F16" s="41"/>
    </row>
    <row r="17" ht="92.25" customHeight="1" x14ac:dyDescent="0.2"/>
    <row r="18" ht="73.5" customHeight="1" x14ac:dyDescent="0.2"/>
    <row r="19" ht="63.75" customHeight="1" x14ac:dyDescent="0.2"/>
    <row r="20" ht="48.75" customHeight="1" x14ac:dyDescent="0.2"/>
    <row r="21" ht="28.5" customHeight="1" x14ac:dyDescent="0.2"/>
    <row r="22" ht="50.25" customHeight="1" x14ac:dyDescent="0.2"/>
    <row r="23" ht="60" customHeight="1" x14ac:dyDescent="0.2"/>
    <row r="24" ht="34.5" customHeight="1" x14ac:dyDescent="0.2"/>
    <row r="25" ht="33.75" customHeight="1" x14ac:dyDescent="0.2"/>
    <row r="26" ht="18" customHeight="1" x14ac:dyDescent="0.2"/>
  </sheetData>
  <mergeCells count="20">
    <mergeCell ref="A13:A15"/>
    <mergeCell ref="B13:B15"/>
    <mergeCell ref="C13:C15"/>
    <mergeCell ref="D13:D15"/>
    <mergeCell ref="E13:E15"/>
    <mergeCell ref="B11:B12"/>
    <mergeCell ref="A11:A12"/>
    <mergeCell ref="C11:C12"/>
    <mergeCell ref="D11:D12"/>
    <mergeCell ref="E11:E12"/>
    <mergeCell ref="C4:E4"/>
    <mergeCell ref="A1:J1"/>
    <mergeCell ref="A2:J2"/>
    <mergeCell ref="A3:A5"/>
    <mergeCell ref="B3:B5"/>
    <mergeCell ref="C3:E3"/>
    <mergeCell ref="F3:J3"/>
    <mergeCell ref="F4:F5"/>
    <mergeCell ref="G4:G5"/>
    <mergeCell ref="H4:J4"/>
  </mergeCells>
  <pageMargins left="0.11811023622047245" right="0.11811023622047245" top="0" bottom="0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Растениеводство</vt:lpstr>
      <vt:lpstr>Животноводство</vt:lpstr>
      <vt:lpstr>Малые формы</vt:lpstr>
      <vt:lpstr>Кредиты</vt:lpstr>
      <vt:lpstr>Повышение эффективности</vt:lpstr>
      <vt:lpstr>'Малые формы'!Заголовки_для_печати</vt:lpstr>
      <vt:lpstr>'Повышение эффективности'!Заголовки_для_печати</vt:lpstr>
      <vt:lpstr>Растениеводство!Заголовки_для_печати</vt:lpstr>
      <vt:lpstr>Животноводство!Область_печати</vt:lpstr>
      <vt:lpstr>Кредиты!Область_печати</vt:lpstr>
      <vt:lpstr>'Малые формы'!Область_печати</vt:lpstr>
      <vt:lpstr>'Повышение эффективности'!Область_печати</vt:lpstr>
      <vt:lpstr>Растениеводство!Область_печати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2020-07-20T05:56:50Z</dcterms:modified>
</cp:coreProperties>
</file>